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3"/>
  <workbookPr defaultThemeVersion="166925"/>
  <mc:AlternateContent xmlns:mc="http://schemas.openxmlformats.org/markup-compatibility/2006">
    <mc:Choice Requires="x15">
      <x15ac:absPath xmlns:x15ac="http://schemas.microsoft.com/office/spreadsheetml/2010/11/ac" url="https://d.docs.live.net/f42c144b3e4d30f9/USB Maestria/99 Articulo de Grado/Thesis Final Docs/"/>
    </mc:Choice>
  </mc:AlternateContent>
  <xr:revisionPtr revIDLastSave="100" documentId="13_ncr:1_{94B53BE1-750A-314B-8342-827124E51D6B}" xr6:coauthVersionLast="45" xr6:coauthVersionMax="45" xr10:uidLastSave="{00C31DBD-D022-874F-82B8-0D2D0FDB400D}"/>
  <bookViews>
    <workbookView xWindow="0" yWindow="460" windowWidth="28800" windowHeight="17540" xr2:uid="{00000000-000D-0000-FFFF-FFFF00000000}"/>
  </bookViews>
  <sheets>
    <sheet name="Caribbean Construction Project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72" i="1" l="1"/>
  <c r="N72" i="1"/>
  <c r="O72" i="1"/>
  <c r="P72" i="1"/>
  <c r="Q72" i="1"/>
  <c r="R72" i="1"/>
  <c r="S72" i="1"/>
  <c r="T72" i="1"/>
  <c r="U72" i="1"/>
  <c r="V72" i="1"/>
  <c r="W72" i="1"/>
  <c r="X72" i="1"/>
  <c r="Y72" i="1"/>
  <c r="Z72" i="1"/>
  <c r="AA72" i="1"/>
</calcChain>
</file>

<file path=xl/sharedStrings.xml><?xml version="1.0" encoding="utf-8"?>
<sst xmlns="http://schemas.openxmlformats.org/spreadsheetml/2006/main" count="835" uniqueCount="341">
  <si>
    <t>Timestamp</t>
  </si>
  <si>
    <t>Name (or Nickname if preferred):</t>
  </si>
  <si>
    <t>Please provide an e-mail address if you wish to receive the results of this study:</t>
  </si>
  <si>
    <t>Profession:</t>
  </si>
  <si>
    <t>Home Country</t>
  </si>
  <si>
    <t>Which of the following Caribbean countries with British influence have you worked on? (mark all that applies)</t>
  </si>
  <si>
    <t>How many years of experience total on those Caribbean¬†countries?</t>
  </si>
  <si>
    <t>Total amount of projects on those Caribbean countries</t>
  </si>
  <si>
    <t>What was the last Caribbean country with British influence you worked on?</t>
  </si>
  <si>
    <t>What was your designation/position on the company you worked for during this project?</t>
  </si>
  <si>
    <t>What was the role of the company you worked for on that project?</t>
  </si>
  <si>
    <t>What type of project was?</t>
  </si>
  <si>
    <t>Low availability of construction equipment.</t>
  </si>
  <si>
    <t>Low availability of construction materials.</t>
  </si>
  <si>
    <t>Lack of infrastructure.</t>
  </si>
  <si>
    <t>Inadequate legal framework.</t>
  </si>
  <si>
    <t>Restriction on repatriation of funds.</t>
  </si>
  <si>
    <t>Restrictions for foreign companies.</t>
  </si>
  <si>
    <t>Low availability of qualified local labor or subcontractors.</t>
  </si>
  <si>
    <t>Hostility to foreigners.</t>
  </si>
  <si>
    <t>Public opposition to projects.</t>
  </si>
  <si>
    <t>International conflicts.</t>
  </si>
  <si>
    <t>External governments interferences.</t>
  </si>
  <si>
    <t>Imported materials price fluctuation.</t>
  </si>
  <si>
    <t>Activities carried out as scheduled.</t>
  </si>
  <si>
    <t>Finished within budget.</t>
  </si>
  <si>
    <t>Project achieved its purpose.</t>
  </si>
  <si>
    <t>If you want to add a comment, please feel free to do so:</t>
  </si>
  <si>
    <t>2019/09/10 2:07:16 PM EST</t>
  </si>
  <si>
    <t xml:space="preserve">John Critelli </t>
  </si>
  <si>
    <t>Johncritelli@hotmail.com</t>
  </si>
  <si>
    <t xml:space="preserve">Project Manager </t>
  </si>
  <si>
    <t>USA</t>
  </si>
  <si>
    <t>Anguilla;British Virgin Islands;Turks and Caicos</t>
  </si>
  <si>
    <t>&lt;5 years</t>
  </si>
  <si>
    <t>4-6 projects</t>
  </si>
  <si>
    <t>British Virgin Islands</t>
  </si>
  <si>
    <t>Project Manager</t>
  </si>
  <si>
    <t>Owner representative/Developer</t>
  </si>
  <si>
    <t>Hospitality</t>
  </si>
  <si>
    <t>2019/09/10 10:04:49 PM EST</t>
  </si>
  <si>
    <t>Abramnielsen@outlook.com</t>
  </si>
  <si>
    <t xml:space="preserve">Landscape Architect </t>
  </si>
  <si>
    <t>Anguilla;Bermuda;Cayman Islands;St. Kitts and Nevis;Saint Lucia;The Bahamas;Turks and Caicos</t>
  </si>
  <si>
    <t>5-10 years</t>
  </si>
  <si>
    <t>‚â•10 projects</t>
  </si>
  <si>
    <t>St. Kitts and Nevis</t>
  </si>
  <si>
    <t>Landscape Architect / Master Planner</t>
  </si>
  <si>
    <t>Designer or Engineer/Consultant</t>
  </si>
  <si>
    <t>2019/09/11 8:29:45 AM EST</t>
  </si>
  <si>
    <t>Guy Jones</t>
  </si>
  <si>
    <t>guyjones1987@yahoo.co.uk</t>
  </si>
  <si>
    <t xml:space="preserve">Civil Engineer </t>
  </si>
  <si>
    <t>1-3 projects</t>
  </si>
  <si>
    <t xml:space="preserve">Section manager </t>
  </si>
  <si>
    <t xml:space="preserve">Design and Build contractor </t>
  </si>
  <si>
    <t>2019/09/11 9:50:59 AM EST</t>
  </si>
  <si>
    <t>Ben Ignatovich</t>
  </si>
  <si>
    <t>benignatovich@yahoo.com</t>
  </si>
  <si>
    <t>Senior Cost Manager</t>
  </si>
  <si>
    <t>Quantity Surveyor</t>
  </si>
  <si>
    <t>General Contractor</t>
  </si>
  <si>
    <t>2019/09/11 10:08:42 AM EST</t>
  </si>
  <si>
    <t>Architectural Design</t>
  </si>
  <si>
    <t>Anguilla;Cayman Islands;The Bahamas</t>
  </si>
  <si>
    <t>The Bahamas</t>
  </si>
  <si>
    <t>Architect/Engineer</t>
  </si>
  <si>
    <t>Sub-Contractor</t>
  </si>
  <si>
    <t>2019/09/12 8:15:29 AM EST</t>
  </si>
  <si>
    <t>GMejia</t>
  </si>
  <si>
    <t>gmejia@xmc-c.com</t>
  </si>
  <si>
    <t>Mechanical Engineer</t>
  </si>
  <si>
    <t>Colombia</t>
  </si>
  <si>
    <t>Bermuda;The Bahamas</t>
  </si>
  <si>
    <t>Public/Government Project</t>
  </si>
  <si>
    <t>Bermuda Project On Going</t>
  </si>
  <si>
    <t>2019/09/12 11:26:23 AM EST</t>
  </si>
  <si>
    <t>Julian Gomez</t>
  </si>
  <si>
    <t>juliangomez1@hotmail.com</t>
  </si>
  <si>
    <t>Anguilla;St. Kitts and Nevis;The Bahamas</t>
  </si>
  <si>
    <t>2019/09/12 12:11:33 PM EST</t>
  </si>
  <si>
    <t>James M</t>
  </si>
  <si>
    <t>J.mannix@live.com</t>
  </si>
  <si>
    <t>Director of Engineering / Senior Services Chief Engineer</t>
  </si>
  <si>
    <t>Barbados;St. Kitts and Nevis</t>
  </si>
  <si>
    <t>Senior Services Chief Engineer</t>
  </si>
  <si>
    <t>2019/09/12 12:55:25 PM EST</t>
  </si>
  <si>
    <t xml:space="preserve">James </t>
  </si>
  <si>
    <t>James.mallott@kier.co.uk</t>
  </si>
  <si>
    <t xml:space="preserve">Construction Manager </t>
  </si>
  <si>
    <t>UK</t>
  </si>
  <si>
    <t>After working on the island of St kitts the hardest part was obtaining a good skilled workforce!</t>
  </si>
  <si>
    <t>2019/09/12 6:48:05 PM EST</t>
  </si>
  <si>
    <t>Rahul</t>
  </si>
  <si>
    <t>rahulgaur2407@ymail.com</t>
  </si>
  <si>
    <t>Project Engineer</t>
  </si>
  <si>
    <t>India</t>
  </si>
  <si>
    <t>St. Kitts and Nevis;St. Vincent and the Grenadines</t>
  </si>
  <si>
    <t>St. Vincent and the Grenadines</t>
  </si>
  <si>
    <t>Commercial</t>
  </si>
  <si>
    <t>2019/09/14 6:44:34 AM EST</t>
  </si>
  <si>
    <t>Oscar Duque</t>
  </si>
  <si>
    <t>oduque@xmc-c.com</t>
  </si>
  <si>
    <t>Architect</t>
  </si>
  <si>
    <t>Anguilla;Dominica;Cayman Islands;St. Kitts and Nevis;The Bahamas</t>
  </si>
  <si>
    <t>11-15 years</t>
  </si>
  <si>
    <t>Dominica</t>
  </si>
  <si>
    <t>2019/09/16 1:20:15 PM EST</t>
  </si>
  <si>
    <t xml:space="preserve">Christoper Barr </t>
  </si>
  <si>
    <t xml:space="preserve">Senior project manager </t>
  </si>
  <si>
    <t>2019/09/16 2:13:16 PM EST</t>
  </si>
  <si>
    <t>T</t>
  </si>
  <si>
    <t>Senior Project Manager</t>
  </si>
  <si>
    <t>Anguilla</t>
  </si>
  <si>
    <t>2019/09/16 2:26:45 PM EST</t>
  </si>
  <si>
    <t>Mark Piekarz</t>
  </si>
  <si>
    <t>Markpiekarz@yahoo.com</t>
  </si>
  <si>
    <t>Construction Project Executive</t>
  </si>
  <si>
    <t>Anguilla;The Bahamas;Turks and Caicos</t>
  </si>
  <si>
    <t>Project Director</t>
  </si>
  <si>
    <t>2019/09/16 2:31:20 PM EST</t>
  </si>
  <si>
    <t xml:space="preserve">Gary </t>
  </si>
  <si>
    <t>Ggibbs212@yahoo.com</t>
  </si>
  <si>
    <t>Cayman Islands</t>
  </si>
  <si>
    <t>&gt;15 years</t>
  </si>
  <si>
    <t>2019/09/16 3:22:59 PM EST</t>
  </si>
  <si>
    <t xml:space="preserve">Gene </t>
  </si>
  <si>
    <t xml:space="preserve">gdedonatis@dckww.com </t>
  </si>
  <si>
    <t xml:space="preserve">Ireland </t>
  </si>
  <si>
    <t>2019/09/16 5:08:22 PM EST</t>
  </si>
  <si>
    <t>Keishaun Rogers</t>
  </si>
  <si>
    <t>2019/09/16 7:57:07 PM EST</t>
  </si>
  <si>
    <t>David</t>
  </si>
  <si>
    <t>Drodriginn@gmail.com</t>
  </si>
  <si>
    <t>Spain</t>
  </si>
  <si>
    <t>Residential</t>
  </si>
  <si>
    <t>2019/09/16 8:32:41 PM EST</t>
  </si>
  <si>
    <t>Design manager</t>
  </si>
  <si>
    <t>2019/09/16 10:23:23 PM EST</t>
  </si>
  <si>
    <t>Smith</t>
  </si>
  <si>
    <t xml:space="preserve">Manager Superintendent </t>
  </si>
  <si>
    <t>Barbados</t>
  </si>
  <si>
    <t>Anguilla;Barbados;The Bahamas</t>
  </si>
  <si>
    <t>Superintendent</t>
  </si>
  <si>
    <t>2019/09/17 1:20:25 PM EST</t>
  </si>
  <si>
    <t>Andrew Davies</t>
  </si>
  <si>
    <t>andrew@daviesassociates.com</t>
  </si>
  <si>
    <t>Anguilla;Barbados;British Virgin Islands;Grenada;St. Kitts and Nevis;St. Vincent and the Grenadines;The Bahamas;Trinidad and Tobago</t>
  </si>
  <si>
    <t>2019/09/17 2:51:45 PM EST</t>
  </si>
  <si>
    <t>Cliff</t>
  </si>
  <si>
    <t>clayvin2004@yahoo.com</t>
  </si>
  <si>
    <t>Commercial Manager</t>
  </si>
  <si>
    <t>The Bahamas;Turks and Caicos</t>
  </si>
  <si>
    <t>2019/09/17 3:20:44 PM EST</t>
  </si>
  <si>
    <t>Joe</t>
  </si>
  <si>
    <t>jgabel@rscapes.com</t>
  </si>
  <si>
    <t>Anguilla;Barbados;Dominica;Cayman Islands;St. Kitts and Nevis;St. Vincent and the Grenadines;Saint Lucia;The Bahamas;Turks and Caicos</t>
  </si>
  <si>
    <t>2019/09/17 4:16:24 PM EST</t>
  </si>
  <si>
    <t>David Starr</t>
  </si>
  <si>
    <t>david.starr@kesslercollection.com</t>
  </si>
  <si>
    <t>Hotel Engineering</t>
  </si>
  <si>
    <t>Anguilla;St. Kitts and Nevis;Saint Lucia;The Bahamas</t>
  </si>
  <si>
    <t>The Caribbean can be a great place to live and work</t>
  </si>
  <si>
    <t>2019/09/17 4:30:43 PM EST</t>
  </si>
  <si>
    <t>Julian Stansfield</t>
  </si>
  <si>
    <t>Antigua and Barbuda;Cayman Islands;St. Kitts and Nevis;The Bahamas;Turks and Caicos</t>
  </si>
  <si>
    <t>Turks and Caicos</t>
  </si>
  <si>
    <t>2019/09/17 4:40:36 PM EST</t>
  </si>
  <si>
    <t>Juan Castillo</t>
  </si>
  <si>
    <t>Belice</t>
  </si>
  <si>
    <t>Anguilla;St. Kitts and Nevis</t>
  </si>
  <si>
    <t>2019/09/17 5:16:38 PM EST</t>
  </si>
  <si>
    <t>CARLOS OSPINA</t>
  </si>
  <si>
    <t>carlos.ospina.co@gmail.com</t>
  </si>
  <si>
    <t>Anguilla;Dominica;Cayman Islands;St. Kitts and Nevis;The Bahamas;Turks and Caicos</t>
  </si>
  <si>
    <t>7-9 projects</t>
  </si>
  <si>
    <t>2019/09/17 6:06:57 PM EST</t>
  </si>
  <si>
    <t>JM</t>
  </si>
  <si>
    <t>Cayman Islands;Trinidad and Tobago</t>
  </si>
  <si>
    <t>2019/09/17 6:14:27 PM EST</t>
  </si>
  <si>
    <t>Clay Gibson</t>
  </si>
  <si>
    <t>Engineer</t>
  </si>
  <si>
    <t>2019/09/17 6:22:57 PM EST</t>
  </si>
  <si>
    <t>Vaughan Smith</t>
  </si>
  <si>
    <t>Civil Engineer</t>
  </si>
  <si>
    <t>Cayman Islands;Turks and Caicos</t>
  </si>
  <si>
    <t>2019/09/18 2:42:47 AM EST</t>
  </si>
  <si>
    <t>Pedro</t>
  </si>
  <si>
    <t>Plt5@msn.com</t>
  </si>
  <si>
    <t>Anguilla;Trinidad and Tobago</t>
  </si>
  <si>
    <t>Trinidad and Tobago</t>
  </si>
  <si>
    <t xml:space="preserve">Program Director </t>
  </si>
  <si>
    <t xml:space="preserve">Working in the Caribbean countries present different challenges depending on the country. I had the privilege to have worked in Anguilla and in Trinidad &amp; Tobago. Two different experiences. In Anguilla there were more challenges because all material and the majority of the labor had to be imported. Working with the government was not as challenging.  
In Trinidad &amp; Tobago there were many resources available but working with the government bureaucracy was very challenging.  Government approvals from permits, approval of fundings, project management processes and approval processes made it challenging. There was a great deal of political influence from the opposing parties when it came to funding approvals and moving ahead with projects. There was an ambitious and aggressive project plan put forth by the party in power. 
Two different countries with Anguilla much smaller than Trinidad &amp; Tobago but both with different challenges and magnitudes. </t>
  </si>
  <si>
    <t>2019/09/18 5:34:51 AM EST</t>
  </si>
  <si>
    <t>joewagensveld@gmail.com</t>
  </si>
  <si>
    <t>Canada</t>
  </si>
  <si>
    <t>Anguilla;British Virgin Islands;Cayman Islands;Saint Lucia</t>
  </si>
  <si>
    <t>Saint Lucia</t>
  </si>
  <si>
    <t>2019/09/18 6:46:59 AM EST</t>
  </si>
  <si>
    <t>Dan Belcourt</t>
  </si>
  <si>
    <t>danbelcourt@yahoo.ca</t>
  </si>
  <si>
    <t>Grenada</t>
  </si>
  <si>
    <t>Generally, construction moves at a slower pace, but workmanship and end result is very acceptable.</t>
  </si>
  <si>
    <t>2019/09/18 10:38:57 AM EST</t>
  </si>
  <si>
    <t>Carlos Rodriguez</t>
  </si>
  <si>
    <t>carlosrrd15@gmail.com</t>
  </si>
  <si>
    <t>Estimator</t>
  </si>
  <si>
    <t>2019/09/18 11:12:14 AM EST</t>
  </si>
  <si>
    <t>Kenwood Burrows</t>
  </si>
  <si>
    <t>Kenwoodburrows@yahoo.com</t>
  </si>
  <si>
    <t>2019/09/18 12:27:11 PM EST</t>
  </si>
  <si>
    <t>Engineering Manager</t>
  </si>
  <si>
    <t>2019/09/18 6:08:26 PM EST</t>
  </si>
  <si>
    <t>Jeff</t>
  </si>
  <si>
    <t>bildad@hotmail.com</t>
  </si>
  <si>
    <t>Electrician</t>
  </si>
  <si>
    <t>Cayman Islands;St. Vincent and the Grenadines;The Bahamas</t>
  </si>
  <si>
    <t>2019/09/19 3:18:45 PM EST</t>
  </si>
  <si>
    <t>Steve Johnson</t>
  </si>
  <si>
    <t>Anguilla;Cayman Islands;The Bahamas;Turks and Caicos</t>
  </si>
  <si>
    <t>2019/09/19 7:07:08 PM EST</t>
  </si>
  <si>
    <t>Aftab</t>
  </si>
  <si>
    <t xml:space="preserve">Aftab4480@gmail.com </t>
  </si>
  <si>
    <t xml:space="preserve">MEP coordinator </t>
  </si>
  <si>
    <t>Pakistan</t>
  </si>
  <si>
    <t>2019/09/22 12:45:55 PM EST</t>
  </si>
  <si>
    <t>Luis Yanes</t>
  </si>
  <si>
    <t>Construction Superintendent</t>
  </si>
  <si>
    <t>Argentina</t>
  </si>
  <si>
    <t>Cayman Islands;The Bahamas;Turks and Caicos</t>
  </si>
  <si>
    <t>2019/09/22 1:32:45 PM EST</t>
  </si>
  <si>
    <t>Sean N</t>
  </si>
  <si>
    <t>2019/09/22 1:43:46 PM EST</t>
  </si>
  <si>
    <t>Suat</t>
  </si>
  <si>
    <t>Turkey</t>
  </si>
  <si>
    <t>Anguilla;Cayman Islands</t>
  </si>
  <si>
    <t>2019/09/23 8:27:17 AM EST</t>
  </si>
  <si>
    <t>John Noland</t>
  </si>
  <si>
    <t>Civil Superintendent</t>
  </si>
  <si>
    <t>Anguilla;Bermuda;British Virgin Islands</t>
  </si>
  <si>
    <t>2019/09/23 8:39:51 AM EST</t>
  </si>
  <si>
    <t>Jorge Agudelo</t>
  </si>
  <si>
    <t>agumelon@gmail.com</t>
  </si>
  <si>
    <t>British Virgin Islands;St. Kitts and Nevis;Trinidad and Tobago</t>
  </si>
  <si>
    <t>Construction Manager</t>
  </si>
  <si>
    <t>2019/09/23 2:08:36 PM EST</t>
  </si>
  <si>
    <t>2019/09/23 2:14:43 PM EST</t>
  </si>
  <si>
    <t xml:space="preserve">Mark Riordan </t>
  </si>
  <si>
    <t>Project manager</t>
  </si>
  <si>
    <t>2019/09/23 3:48:09 PM EST</t>
  </si>
  <si>
    <t>Chris</t>
  </si>
  <si>
    <t>chris.faram@ccsltdky.com</t>
  </si>
  <si>
    <t>British Virgin Islands;Cayman Islands</t>
  </si>
  <si>
    <t>2019/09/23 6:46:08 PM EST</t>
  </si>
  <si>
    <t>Jeffrey Goldstein</t>
  </si>
  <si>
    <t>Owner</t>
  </si>
  <si>
    <t>2019/09/23 8:43:50 PM EST</t>
  </si>
  <si>
    <t>Greg</t>
  </si>
  <si>
    <t>Gburrell@theolinstudio.com</t>
  </si>
  <si>
    <t>2019/09/23 9:10:39 PM EST</t>
  </si>
  <si>
    <t>Joey Svec</t>
  </si>
  <si>
    <t>Anguilla;The Bahamas</t>
  </si>
  <si>
    <t>2019/09/23 9:48:21 PM EST</t>
  </si>
  <si>
    <t>Phil</t>
  </si>
  <si>
    <t>Anguilla;Cayman Islands;Turks and Caicos</t>
  </si>
  <si>
    <t>2019/09/23 10:46:42 PM EST</t>
  </si>
  <si>
    <t xml:space="preserve">Executive </t>
  </si>
  <si>
    <t xml:space="preserve">Cayman Islands </t>
  </si>
  <si>
    <t>2019/09/24 6:57:39 AM EST</t>
  </si>
  <si>
    <t>shawn</t>
  </si>
  <si>
    <t>guo_yupeng01@hotmail.com</t>
  </si>
  <si>
    <t>China</t>
  </si>
  <si>
    <t>2019/09/24 9:13:18 AM EST</t>
  </si>
  <si>
    <t>Mauri</t>
  </si>
  <si>
    <t>2019/09/24 9:22:28 AM EST</t>
  </si>
  <si>
    <t>Cost Manager</t>
  </si>
  <si>
    <t>BVI</t>
  </si>
  <si>
    <t>Anguilla;Antigua and Barbuda;British Virgin Islands;Dominica;Cayman Islands;Monserrat;St. Kitts and Nevis;Saint Lucia</t>
  </si>
  <si>
    <t>2019/09/24 2:11:08 PM EST</t>
  </si>
  <si>
    <t>Paul</t>
  </si>
  <si>
    <t>paul@rumpoint.co.uk</t>
  </si>
  <si>
    <t>Chartered Surveyor / Company Director</t>
  </si>
  <si>
    <t>Barbados;British Virgin Islands;Cayman Islands;Saint Lucia</t>
  </si>
  <si>
    <t>2019/09/25 9:34:19 AM EST</t>
  </si>
  <si>
    <t>Marco</t>
  </si>
  <si>
    <t>2019/09/25 7:27:53 PM EST</t>
  </si>
  <si>
    <t>Barry</t>
  </si>
  <si>
    <t>Barbados;British Virgin Islands;St. Kitts and Nevis</t>
  </si>
  <si>
    <t>2019/09/26 4:53:31 PM EST</t>
  </si>
  <si>
    <t>Russell Baker</t>
  </si>
  <si>
    <t>Barbados;Bermuda;St. Kitts and Nevis</t>
  </si>
  <si>
    <t>Bermuda</t>
  </si>
  <si>
    <t>2019/09/26 6:55:34 PM EST</t>
  </si>
  <si>
    <t>Fabrice</t>
  </si>
  <si>
    <t>Division manager</t>
  </si>
  <si>
    <t>Anguilla;Barbados;Grenada;St. Kitts and Nevis;Saint Lucia;Turks and Caicos</t>
  </si>
  <si>
    <t>2019/09/27 5:02:51 AM EST</t>
  </si>
  <si>
    <t>Anguilla;Barbados;British Virgin Islands;Dominica;Monserrat;St. Kitts and Nevis;Trinidad and Tobago</t>
  </si>
  <si>
    <t>2019/09/27 7:58:40 AM EST</t>
  </si>
  <si>
    <t>Courtney Moore</t>
  </si>
  <si>
    <t>cmoore@edsaplan.com</t>
  </si>
  <si>
    <t>Landscape Architect</t>
  </si>
  <si>
    <t>Anguilla;Antigua and Barbuda;Barbados;Cayman Islands;St. Kitts and Nevis;St. Vincent and the Grenadines;The Bahamas</t>
  </si>
  <si>
    <t>2019/09/27 9:12:03 AM EST</t>
  </si>
  <si>
    <t>Ian Jones</t>
  </si>
  <si>
    <t>iancharlesjones@hotmail.com</t>
  </si>
  <si>
    <t>Anguilla;Antigua and Barbuda;Barbados;British Virgin Islands;Grenada;St. Kitts and Nevis;St. Vincent and the Grenadines;Saint Lucia;The Bahamas;Turks and Caicos;Trinidad and Tobago</t>
  </si>
  <si>
    <t>The BVI has a greater than average number of high value private clients that drive a healthy construction sector for both private residences and commercial hospitality property development. There is also a government redevelopment plan to restore property and infrastructure damaged by Hurricane Irma.</t>
  </si>
  <si>
    <t>2019/09/27 3:12:37 PM EST</t>
  </si>
  <si>
    <t>Adam</t>
  </si>
  <si>
    <t>foster4951@hotmail.com</t>
  </si>
  <si>
    <t>Senior Project Engineer</t>
  </si>
  <si>
    <t>Anguilla;British Virgin Islands</t>
  </si>
  <si>
    <t>2019/10/02 3:10:51 PM EST</t>
  </si>
  <si>
    <t>Mason Lamarche</t>
  </si>
  <si>
    <t>2019/10/02 3:27:26 PM EST</t>
  </si>
  <si>
    <t>AJ</t>
  </si>
  <si>
    <t>abdallah.m.k@hotmail.com</t>
  </si>
  <si>
    <t xml:space="preserve">electrical engineer </t>
  </si>
  <si>
    <t>2019/10/02 3:43:46 PM EST</t>
  </si>
  <si>
    <t>Simon Jeremias</t>
  </si>
  <si>
    <t>Civil Project Manager</t>
  </si>
  <si>
    <t>Dominica;St. Kitts and Nevis</t>
  </si>
  <si>
    <t>2019/10/02 4:36:30 PM EST</t>
  </si>
  <si>
    <t>Peter Mc Pherson</t>
  </si>
  <si>
    <t>2019/10/02 4:51:07 PM EST</t>
  </si>
  <si>
    <t>Swithin</t>
  </si>
  <si>
    <t xml:space="preserve">Swithinmontoute@hotmail.com </t>
  </si>
  <si>
    <t>Civil engineer/ project manager</t>
  </si>
  <si>
    <t>Dominica;Saint Lucia</t>
  </si>
  <si>
    <t>2019/10/06 2:56:10 PM EST</t>
  </si>
  <si>
    <t>Daz</t>
  </si>
  <si>
    <t>Barbados;Bermuda;British Virgin Islands</t>
  </si>
  <si>
    <t>Project / Construction Mgmt.</t>
  </si>
  <si>
    <t>Entrepreneur</t>
  </si>
  <si>
    <t>Construction project manager</t>
  </si>
  <si>
    <t>Palestine</t>
  </si>
  <si>
    <t xml:space="preserve">Section Manager </t>
  </si>
  <si>
    <t>Owners Rep</t>
  </si>
  <si>
    <t xml:space="preserve">Superintendent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</si>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</sst>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0" fontId="0" fillId="0" borderId="0" xfId="0" applyBorder="1"/>
    <xf numFmtId="0" fontId="0" fillId="0" borderId="0" xfId="0" applyBorder="1" applyAlignment="1">
      <alignment horizontal="center" textRotation="90" wrapText="1"/>
    </xf>
    <xf numFmtId="0" fontId="0" fillId="0" borderId="0" xfId="0" applyFont="1" applyFill="1" applyBorder="1" applyAlignment="1">
      <alignment horizontal="center" textRotation="90" wrapText="1"/>
    </xf>
    <xf numFmtId="0" fontId="0" fillId="0" borderId="0" xfId="0" applyFont="1" applyFill="1" applyBorder="1"/>
    <xf numFmtId="0" fontId="0" fillId="0" borderId="0" xfId="0" applyFont="1" applyFill="1" applyBorder="1" applyAlignment="1"/>
    <xf numFmtId="2" fontId="0" fillId="0" borderId="0" xfId="0" applyNumberFormat="1" applyFont="1" applyFill="1" applyBorder="1"/>
    <xf numFmtId="0" fontId="0" fillId="0" borderId="0" xfId="0" applyFill="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76">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AB72" totalsRowCount="1">
  <autoFilter ref="A1:AB71" xr:uid="{B978A5FB-9474-F146-B566-90A6E7F88E9F}"/>
  <sortState xmlns:xlrd2="http://schemas.microsoft.com/office/spreadsheetml/2017/richdata2" ref="A2:AB71">
    <sortCondition ref="I1:I71"/>
  </sortState>
  <tableColumns count="28">
    <tableColumn id="1" xr3:uid="{00000000-0010-0000-0000-000001000000}" name="Timestamp" totalsRowLabel="Total" dataDxfId="55" totalsRowDxfId="54"/>
    <tableColumn id="2" xr3:uid="{00000000-0010-0000-0000-000002000000}" name="Name (or Nickname if preferred):" dataDxfId="53" totalsRowDxfId="52"/>
    <tableColumn id="3" xr3:uid="{00000000-0010-0000-0000-000003000000}" name="Please provide an e-mail address if you wish to receive the results of this study:" dataDxfId="51" totalsRowDxfId="50"/>
    <tableColumn id="4" xr3:uid="{00000000-0010-0000-0000-000004000000}" name="Profession:" dataDxfId="49" totalsRowDxfId="48"/>
    <tableColumn id="5" xr3:uid="{00000000-0010-0000-0000-000005000000}" name="Home Country" dataDxfId="47" totalsRowDxfId="46"/>
    <tableColumn id="6" xr3:uid="{00000000-0010-0000-0000-000006000000}" name="Which of the following Caribbean countries with British influence have you worked on? (mark all that applies)" dataDxfId="45" totalsRowDxfId="44"/>
    <tableColumn id="7" xr3:uid="{00000000-0010-0000-0000-000007000000}" name="How many years of experience total on those Caribbean¬†countries?" dataDxfId="43" totalsRowDxfId="42"/>
    <tableColumn id="8" xr3:uid="{00000000-0010-0000-0000-000008000000}" name="Total amount of projects on those Caribbean countries" dataDxfId="41" totalsRowDxfId="40"/>
    <tableColumn id="9" xr3:uid="{00000000-0010-0000-0000-000009000000}" name="What was the last Caribbean country with British influence you worked on?" dataDxfId="39" totalsRowDxfId="38"/>
    <tableColumn id="10" xr3:uid="{00000000-0010-0000-0000-00000A000000}" name="What was your designation/position on the company you worked for during this project?" dataDxfId="37" totalsRowDxfId="36"/>
    <tableColumn id="11" xr3:uid="{00000000-0010-0000-0000-00000B000000}" name="What was the role of the company you worked for on that project?" dataDxfId="35" totalsRowDxfId="34"/>
    <tableColumn id="12" xr3:uid="{00000000-0010-0000-0000-00000C000000}" name="What type of project was?" dataDxfId="33" totalsRowDxfId="32"/>
    <tableColumn id="15" xr3:uid="{00000000-0010-0000-0000-00000F000000}" name="Low availability of construction equipment." totalsRowFunction="average" dataDxfId="31" totalsRowDxfId="30"/>
    <tableColumn id="16" xr3:uid="{00000000-0010-0000-0000-000010000000}" name="Low availability of construction materials." totalsRowFunction="average" dataDxfId="29" totalsRowDxfId="28"/>
    <tableColumn id="17" xr3:uid="{00000000-0010-0000-0000-000011000000}" name="Lack of infrastructure." totalsRowFunction="average" dataDxfId="27" totalsRowDxfId="26"/>
    <tableColumn id="18" xr3:uid="{00000000-0010-0000-0000-000012000000}" name="Inadequate legal framework." totalsRowFunction="average" dataDxfId="25" totalsRowDxfId="24"/>
    <tableColumn id="21" xr3:uid="{00000000-0010-0000-0000-000015000000}" name="Restriction on repatriation of funds." totalsRowFunction="average" dataDxfId="23" totalsRowDxfId="22"/>
    <tableColumn id="22" xr3:uid="{00000000-0010-0000-0000-000016000000}" name="Restrictions for foreign companies." totalsRowFunction="average" dataDxfId="21" totalsRowDxfId="20"/>
    <tableColumn id="24" xr3:uid="{00000000-0010-0000-0000-000018000000}" name="Low availability of qualified local labor or subcontractors." totalsRowFunction="average" dataDxfId="19" totalsRowDxfId="18"/>
    <tableColumn id="25" xr3:uid="{00000000-0010-0000-0000-000019000000}" name="Hostility to foreigners." totalsRowFunction="average" dataDxfId="17" totalsRowDxfId="16"/>
    <tableColumn id="27" xr3:uid="{00000000-0010-0000-0000-00001B000000}" name="Public opposition to projects." totalsRowFunction="average" dataDxfId="15" totalsRowDxfId="14"/>
    <tableColumn id="28" xr3:uid="{00000000-0010-0000-0000-00001C000000}" name="International conflicts." totalsRowFunction="average" dataDxfId="13" totalsRowDxfId="12"/>
    <tableColumn id="30" xr3:uid="{00000000-0010-0000-0000-00001E000000}" name="External governments interferences." totalsRowFunction="average" dataDxfId="11" totalsRowDxfId="10"/>
    <tableColumn id="31" xr3:uid="{00000000-0010-0000-0000-00001F000000}" name="Imported materials price fluctuation." totalsRowFunction="average" dataDxfId="9" totalsRowDxfId="8"/>
    <tableColumn id="33" xr3:uid="{00000000-0010-0000-0000-000021000000}" name="Activities carried out as scheduled." totalsRowFunction="average" dataDxfId="7" totalsRowDxfId="6"/>
    <tableColumn id="35" xr3:uid="{00000000-0010-0000-0000-000023000000}" name="Finished within budget." totalsRowFunction="average" dataDxfId="5" totalsRowDxfId="4"/>
    <tableColumn id="37" xr3:uid="{00000000-0010-0000-0000-000025000000}" name="Project achieved its purpose." totalsRowFunction="average" dataDxfId="3" totalsRowDxfId="2"/>
    <tableColumn id="38" xr3:uid="{00000000-0010-0000-0000-000026000000}" name="If you want to add a comment, please feel free to do so:" dataDxfId="1" totalsRowDxfId="0"/>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72"/>
  <sheetViews>
    <sheetView tabSelected="1" topLeftCell="B1" workbookViewId="0">
      <pane xSplit="8" ySplit="1" topLeftCell="J2" activePane="bottomRight" state="frozen"/>
      <selection activeCell="B1" sqref="B1"/>
      <selection pane="topRight" activeCell="J1" sqref="J1"/>
      <selection pane="bottomLeft" activeCell="B2" sqref="B2"/>
      <selection pane="bottomRight" activeCell="K9" sqref="K9"/>
    </sheetView>
  </sheetViews>
  <sheetFormatPr baseColWidth="10" defaultColWidth="13" defaultRowHeight="16" x14ac:dyDescent="0.2"/>
  <cols>
    <col min="1" max="1" width="25.5" style="1" hidden="1" customWidth="1"/>
    <col min="2" max="2" width="18.83203125" style="1" customWidth="1"/>
    <col min="3" max="3" width="31.5" style="1" hidden="1" customWidth="1"/>
    <col min="4" max="4" width="24.1640625" style="1" customWidth="1"/>
    <col min="5" max="5" width="16.83203125" style="1" customWidth="1"/>
    <col min="6" max="6" width="37.1640625" style="1" hidden="1" customWidth="1"/>
    <col min="7" max="7" width="14.6640625" style="1" customWidth="1"/>
    <col min="8" max="8" width="15.5" style="1" customWidth="1"/>
    <col min="9" max="9" width="22.33203125" style="1" customWidth="1"/>
    <col min="10" max="10" width="21.83203125" style="1" customWidth="1"/>
    <col min="11" max="11" width="22.1640625" style="1" customWidth="1"/>
    <col min="12" max="12" width="20.1640625" style="1" customWidth="1"/>
    <col min="13" max="27" width="7.33203125" style="1" customWidth="1"/>
    <col min="28" max="28" width="52.1640625" style="1" customWidth="1"/>
    <col min="29" max="16384" width="13" style="1"/>
  </cols>
  <sheetData>
    <row r="1" spans="1:28" s="2" customFormat="1" ht="163" customHeight="1" x14ac:dyDescent="0.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row>
    <row r="2" spans="1:28" s="7" customFormat="1" x14ac:dyDescent="0.2">
      <c r="A2" s="4" t="s">
        <v>167</v>
      </c>
      <c r="B2" s="4" t="s">
        <v>168</v>
      </c>
      <c r="C2" s="4"/>
      <c r="D2" s="4" t="s">
        <v>52</v>
      </c>
      <c r="E2" s="4" t="s">
        <v>169</v>
      </c>
      <c r="F2" s="4" t="s">
        <v>170</v>
      </c>
      <c r="G2" s="4" t="s">
        <v>44</v>
      </c>
      <c r="H2" s="4" t="s">
        <v>35</v>
      </c>
      <c r="I2" s="4" t="s">
        <v>113</v>
      </c>
      <c r="J2" s="4" t="s">
        <v>37</v>
      </c>
      <c r="K2" s="4" t="s">
        <v>61</v>
      </c>
      <c r="L2" s="4" t="s">
        <v>39</v>
      </c>
      <c r="M2" s="4">
        <v>2</v>
      </c>
      <c r="N2" s="4">
        <v>4</v>
      </c>
      <c r="O2" s="4">
        <v>2</v>
      </c>
      <c r="P2" s="4">
        <v>2</v>
      </c>
      <c r="Q2" s="4">
        <v>2</v>
      </c>
      <c r="R2" s="4">
        <v>3</v>
      </c>
      <c r="S2" s="4">
        <v>3</v>
      </c>
      <c r="T2" s="4">
        <v>2</v>
      </c>
      <c r="U2" s="4">
        <v>1</v>
      </c>
      <c r="V2" s="4">
        <v>2</v>
      </c>
      <c r="W2" s="4">
        <v>3</v>
      </c>
      <c r="X2" s="4">
        <v>4</v>
      </c>
      <c r="Y2" s="4">
        <v>3</v>
      </c>
      <c r="Z2" s="4">
        <v>4</v>
      </c>
      <c r="AA2" s="4">
        <v>5</v>
      </c>
      <c r="AB2" s="4"/>
    </row>
    <row r="3" spans="1:28" s="7" customFormat="1" x14ac:dyDescent="0.2">
      <c r="A3" s="4" t="s">
        <v>232</v>
      </c>
      <c r="B3" s="4" t="s">
        <v>233</v>
      </c>
      <c r="C3" s="4"/>
      <c r="D3" s="4" t="s">
        <v>37</v>
      </c>
      <c r="E3" s="4" t="s">
        <v>234</v>
      </c>
      <c r="F3" s="4" t="s">
        <v>235</v>
      </c>
      <c r="G3" s="4" t="s">
        <v>44</v>
      </c>
      <c r="H3" s="4" t="s">
        <v>53</v>
      </c>
      <c r="I3" s="4" t="s">
        <v>113</v>
      </c>
      <c r="J3" s="4" t="s">
        <v>37</v>
      </c>
      <c r="K3" s="4" t="s">
        <v>67</v>
      </c>
      <c r="L3" s="4" t="s">
        <v>39</v>
      </c>
      <c r="M3" s="4">
        <v>2</v>
      </c>
      <c r="N3" s="4">
        <v>3</v>
      </c>
      <c r="O3" s="4">
        <v>2</v>
      </c>
      <c r="P3" s="4">
        <v>1</v>
      </c>
      <c r="Q3" s="4">
        <v>2</v>
      </c>
      <c r="R3" s="4">
        <v>3</v>
      </c>
      <c r="S3" s="4">
        <v>3</v>
      </c>
      <c r="T3" s="4">
        <v>1</v>
      </c>
      <c r="U3" s="4">
        <v>1</v>
      </c>
      <c r="V3" s="4">
        <v>1</v>
      </c>
      <c r="W3" s="4">
        <v>1</v>
      </c>
      <c r="X3" s="4">
        <v>2</v>
      </c>
      <c r="Y3" s="4">
        <v>3</v>
      </c>
      <c r="Z3" s="4">
        <v>4</v>
      </c>
      <c r="AA3" s="4">
        <v>5</v>
      </c>
      <c r="AB3" s="4"/>
    </row>
    <row r="4" spans="1:28" s="7" customFormat="1" x14ac:dyDescent="0.2">
      <c r="A4" s="4" t="s">
        <v>129</v>
      </c>
      <c r="B4" s="4" t="s">
        <v>130</v>
      </c>
      <c r="C4" s="4"/>
      <c r="D4" s="4" t="s">
        <v>52</v>
      </c>
      <c r="E4" s="4" t="s">
        <v>90</v>
      </c>
      <c r="F4" s="4" t="s">
        <v>113</v>
      </c>
      <c r="G4" s="4" t="s">
        <v>44</v>
      </c>
      <c r="H4" s="4" t="s">
        <v>35</v>
      </c>
      <c r="I4" s="4" t="s">
        <v>113</v>
      </c>
      <c r="J4" s="4" t="s">
        <v>37</v>
      </c>
      <c r="K4" s="4" t="s">
        <v>61</v>
      </c>
      <c r="L4" s="4" t="s">
        <v>99</v>
      </c>
      <c r="M4" s="4">
        <v>3</v>
      </c>
      <c r="N4" s="4">
        <v>4</v>
      </c>
      <c r="O4" s="4">
        <v>2</v>
      </c>
      <c r="P4" s="4">
        <v>3</v>
      </c>
      <c r="Q4" s="4">
        <v>3</v>
      </c>
      <c r="R4" s="4">
        <v>1</v>
      </c>
      <c r="S4" s="4">
        <v>4</v>
      </c>
      <c r="T4" s="4">
        <v>1</v>
      </c>
      <c r="U4" s="4">
        <v>1</v>
      </c>
      <c r="V4" s="4">
        <v>1</v>
      </c>
      <c r="W4" s="4">
        <v>1</v>
      </c>
      <c r="X4" s="4">
        <v>4</v>
      </c>
      <c r="Y4" s="4">
        <v>4</v>
      </c>
      <c r="Z4" s="4">
        <v>3</v>
      </c>
      <c r="AA4" s="4">
        <v>4</v>
      </c>
      <c r="AB4" s="4"/>
    </row>
    <row r="5" spans="1:28" s="7" customFormat="1" x14ac:dyDescent="0.2">
      <c r="A5" s="4" t="s">
        <v>110</v>
      </c>
      <c r="B5" s="4" t="s">
        <v>111</v>
      </c>
      <c r="C5" s="4"/>
      <c r="D5" s="4" t="s">
        <v>112</v>
      </c>
      <c r="E5" s="4" t="s">
        <v>32</v>
      </c>
      <c r="F5" s="4" t="s">
        <v>113</v>
      </c>
      <c r="G5" s="4" t="s">
        <v>44</v>
      </c>
      <c r="H5" s="4" t="s">
        <v>53</v>
      </c>
      <c r="I5" s="4" t="s">
        <v>113</v>
      </c>
      <c r="J5" s="4" t="s">
        <v>37</v>
      </c>
      <c r="K5" s="4" t="s">
        <v>38</v>
      </c>
      <c r="L5" s="4" t="s">
        <v>39</v>
      </c>
      <c r="M5" s="4">
        <v>3</v>
      </c>
      <c r="N5" s="4">
        <v>4</v>
      </c>
      <c r="O5" s="4">
        <v>3</v>
      </c>
      <c r="P5" s="4">
        <v>4</v>
      </c>
      <c r="Q5" s="4">
        <v>3</v>
      </c>
      <c r="R5" s="4">
        <v>3</v>
      </c>
      <c r="S5" s="4">
        <v>4</v>
      </c>
      <c r="T5" s="4">
        <v>1</v>
      </c>
      <c r="U5" s="4">
        <v>3</v>
      </c>
      <c r="V5" s="4">
        <v>1</v>
      </c>
      <c r="W5" s="4">
        <v>3</v>
      </c>
      <c r="X5" s="4">
        <v>4</v>
      </c>
      <c r="Y5" s="4">
        <v>2</v>
      </c>
      <c r="Z5" s="4">
        <v>2</v>
      </c>
      <c r="AA5" s="4">
        <v>4</v>
      </c>
      <c r="AB5" s="4"/>
    </row>
    <row r="6" spans="1:28" s="7" customFormat="1" x14ac:dyDescent="0.2">
      <c r="A6" s="4" t="s">
        <v>114</v>
      </c>
      <c r="B6" s="4" t="s">
        <v>115</v>
      </c>
      <c r="C6" s="4" t="s">
        <v>116</v>
      </c>
      <c r="D6" s="4" t="s">
        <v>117</v>
      </c>
      <c r="E6" s="4" t="s">
        <v>32</v>
      </c>
      <c r="F6" s="4" t="s">
        <v>118</v>
      </c>
      <c r="G6" s="4" t="s">
        <v>105</v>
      </c>
      <c r="H6" s="4" t="s">
        <v>35</v>
      </c>
      <c r="I6" s="4" t="s">
        <v>113</v>
      </c>
      <c r="J6" s="4" t="s">
        <v>119</v>
      </c>
      <c r="K6" s="4" t="s">
        <v>38</v>
      </c>
      <c r="L6" s="4" t="s">
        <v>39</v>
      </c>
      <c r="M6" s="4">
        <v>2</v>
      </c>
      <c r="N6" s="4">
        <v>3</v>
      </c>
      <c r="O6" s="4">
        <v>2</v>
      </c>
      <c r="P6" s="4">
        <v>4</v>
      </c>
      <c r="Q6" s="4">
        <v>5</v>
      </c>
      <c r="R6" s="4">
        <v>4</v>
      </c>
      <c r="S6" s="4">
        <v>4</v>
      </c>
      <c r="T6" s="4">
        <v>4</v>
      </c>
      <c r="U6" s="4">
        <v>2</v>
      </c>
      <c r="V6" s="4">
        <v>2</v>
      </c>
      <c r="W6" s="4">
        <v>5</v>
      </c>
      <c r="X6" s="4">
        <v>5</v>
      </c>
      <c r="Y6" s="4">
        <v>4</v>
      </c>
      <c r="Z6" s="4">
        <v>4</v>
      </c>
      <c r="AA6" s="4">
        <v>5</v>
      </c>
      <c r="AB6" s="4"/>
    </row>
    <row r="7" spans="1:28" s="7" customFormat="1" x14ac:dyDescent="0.2">
      <c r="A7" s="4" t="s">
        <v>203</v>
      </c>
      <c r="B7" s="4" t="s">
        <v>204</v>
      </c>
      <c r="C7" s="4" t="s">
        <v>205</v>
      </c>
      <c r="D7" s="4" t="s">
        <v>206</v>
      </c>
      <c r="E7" s="4" t="s">
        <v>32</v>
      </c>
      <c r="F7" s="4" t="s">
        <v>64</v>
      </c>
      <c r="G7" s="4" t="s">
        <v>34</v>
      </c>
      <c r="H7" s="4" t="s">
        <v>35</v>
      </c>
      <c r="I7" s="4" t="s">
        <v>113</v>
      </c>
      <c r="J7" s="4" t="s">
        <v>206</v>
      </c>
      <c r="K7" s="4" t="s">
        <v>38</v>
      </c>
      <c r="L7" s="4" t="s">
        <v>39</v>
      </c>
      <c r="M7" s="4">
        <v>1</v>
      </c>
      <c r="N7" s="4">
        <v>1</v>
      </c>
      <c r="O7" s="4">
        <v>3</v>
      </c>
      <c r="P7" s="4">
        <v>3</v>
      </c>
      <c r="Q7" s="4">
        <v>2</v>
      </c>
      <c r="R7" s="4">
        <v>2</v>
      </c>
      <c r="S7" s="4">
        <v>3</v>
      </c>
      <c r="T7" s="4">
        <v>1</v>
      </c>
      <c r="U7" s="4">
        <v>1</v>
      </c>
      <c r="V7" s="4">
        <v>1</v>
      </c>
      <c r="W7" s="4">
        <v>1</v>
      </c>
      <c r="X7" s="4">
        <v>1</v>
      </c>
      <c r="Y7" s="4">
        <v>3</v>
      </c>
      <c r="Z7" s="4">
        <v>2</v>
      </c>
      <c r="AA7" s="4">
        <v>4</v>
      </c>
      <c r="AB7" s="4"/>
    </row>
    <row r="8" spans="1:28" s="7" customFormat="1" x14ac:dyDescent="0.2">
      <c r="A8" s="4" t="s">
        <v>230</v>
      </c>
      <c r="B8" s="4" t="s">
        <v>231</v>
      </c>
      <c r="C8" s="4"/>
      <c r="D8" s="4" t="s">
        <v>37</v>
      </c>
      <c r="E8" s="4" t="s">
        <v>32</v>
      </c>
      <c r="F8" s="4" t="s">
        <v>170</v>
      </c>
      <c r="G8" s="4" t="s">
        <v>34</v>
      </c>
      <c r="H8" s="4" t="s">
        <v>35</v>
      </c>
      <c r="I8" s="4" t="s">
        <v>113</v>
      </c>
      <c r="J8" s="4" t="s">
        <v>66</v>
      </c>
      <c r="K8" s="4" t="s">
        <v>61</v>
      </c>
      <c r="L8" s="4" t="s">
        <v>39</v>
      </c>
      <c r="M8" s="4">
        <v>2</v>
      </c>
      <c r="N8" s="4">
        <v>3</v>
      </c>
      <c r="O8" s="4">
        <v>2</v>
      </c>
      <c r="P8" s="4">
        <v>1</v>
      </c>
      <c r="Q8" s="4">
        <v>2</v>
      </c>
      <c r="R8" s="4">
        <v>2</v>
      </c>
      <c r="S8" s="4">
        <v>4</v>
      </c>
      <c r="T8" s="4">
        <v>1</v>
      </c>
      <c r="U8" s="4">
        <v>1</v>
      </c>
      <c r="V8" s="4">
        <v>1</v>
      </c>
      <c r="W8" s="4">
        <v>2</v>
      </c>
      <c r="X8" s="4">
        <v>3</v>
      </c>
      <c r="Y8" s="4">
        <v>3</v>
      </c>
      <c r="Z8" s="4">
        <v>3</v>
      </c>
      <c r="AA8" s="4">
        <v>5</v>
      </c>
      <c r="AB8" s="4"/>
    </row>
    <row r="9" spans="1:28" s="7" customFormat="1" x14ac:dyDescent="0.2">
      <c r="A9" s="4" t="s">
        <v>253</v>
      </c>
      <c r="B9" s="4" t="s">
        <v>254</v>
      </c>
      <c r="C9" s="4"/>
      <c r="D9" s="4" t="s">
        <v>334</v>
      </c>
      <c r="E9" s="4" t="s">
        <v>32</v>
      </c>
      <c r="F9" s="4" t="s">
        <v>113</v>
      </c>
      <c r="G9" s="4" t="s">
        <v>105</v>
      </c>
      <c r="H9" s="4" t="s">
        <v>53</v>
      </c>
      <c r="I9" s="4" t="s">
        <v>113</v>
      </c>
      <c r="J9" s="4" t="s">
        <v>255</v>
      </c>
      <c r="K9" s="4" t="s">
        <v>38</v>
      </c>
      <c r="L9" s="4" t="s">
        <v>39</v>
      </c>
      <c r="M9" s="4">
        <v>3</v>
      </c>
      <c r="N9" s="4">
        <v>3</v>
      </c>
      <c r="O9" s="4">
        <v>3</v>
      </c>
      <c r="P9" s="4">
        <v>3</v>
      </c>
      <c r="Q9" s="4">
        <v>1</v>
      </c>
      <c r="R9" s="4">
        <v>3</v>
      </c>
      <c r="S9" s="4">
        <v>4</v>
      </c>
      <c r="T9" s="4">
        <v>1</v>
      </c>
      <c r="U9" s="4">
        <v>2</v>
      </c>
      <c r="V9" s="4">
        <v>1</v>
      </c>
      <c r="W9" s="4">
        <v>1</v>
      </c>
      <c r="X9" s="4">
        <v>1</v>
      </c>
      <c r="Y9" s="4">
        <v>4</v>
      </c>
      <c r="Z9" s="4">
        <v>5</v>
      </c>
      <c r="AA9" s="4">
        <v>5</v>
      </c>
      <c r="AB9" s="4"/>
    </row>
    <row r="10" spans="1:28" s="7" customFormat="1" x14ac:dyDescent="0.2">
      <c r="A10" s="4" t="s">
        <v>236</v>
      </c>
      <c r="B10" s="4" t="s">
        <v>237</v>
      </c>
      <c r="C10" s="4"/>
      <c r="D10" s="4" t="s">
        <v>238</v>
      </c>
      <c r="E10" s="4" t="s">
        <v>32</v>
      </c>
      <c r="F10" s="4" t="s">
        <v>239</v>
      </c>
      <c r="G10" s="4" t="s">
        <v>105</v>
      </c>
      <c r="H10" s="4" t="s">
        <v>35</v>
      </c>
      <c r="I10" s="4" t="s">
        <v>113</v>
      </c>
      <c r="J10" s="4" t="s">
        <v>66</v>
      </c>
      <c r="K10" s="4" t="s">
        <v>38</v>
      </c>
      <c r="L10" s="4" t="s">
        <v>39</v>
      </c>
      <c r="M10" s="4">
        <v>2</v>
      </c>
      <c r="N10" s="4">
        <v>3</v>
      </c>
      <c r="O10" s="4">
        <v>2</v>
      </c>
      <c r="P10" s="4">
        <v>2</v>
      </c>
      <c r="Q10" s="4">
        <v>1</v>
      </c>
      <c r="R10" s="4">
        <v>1</v>
      </c>
      <c r="S10" s="4">
        <v>4</v>
      </c>
      <c r="T10" s="4">
        <v>1</v>
      </c>
      <c r="U10" s="4">
        <v>1</v>
      </c>
      <c r="V10" s="4">
        <v>1</v>
      </c>
      <c r="W10" s="4">
        <v>1</v>
      </c>
      <c r="X10" s="4">
        <v>3</v>
      </c>
      <c r="Y10" s="4">
        <v>4</v>
      </c>
      <c r="Z10" s="4">
        <v>5</v>
      </c>
      <c r="AA10" s="4">
        <v>5</v>
      </c>
      <c r="AB10" s="4"/>
    </row>
    <row r="11" spans="1:28" s="7" customFormat="1" x14ac:dyDescent="0.2">
      <c r="A11" s="4" t="s">
        <v>259</v>
      </c>
      <c r="B11" s="4" t="s">
        <v>260</v>
      </c>
      <c r="C11" s="4"/>
      <c r="D11" s="4" t="s">
        <v>301</v>
      </c>
      <c r="E11" s="4" t="s">
        <v>32</v>
      </c>
      <c r="F11" s="4" t="s">
        <v>261</v>
      </c>
      <c r="G11" s="4" t="s">
        <v>44</v>
      </c>
      <c r="H11" s="4" t="s">
        <v>35</v>
      </c>
      <c r="I11" s="4" t="s">
        <v>113</v>
      </c>
      <c r="J11" s="4" t="s">
        <v>66</v>
      </c>
      <c r="K11" s="4" t="s">
        <v>48</v>
      </c>
      <c r="L11" s="4" t="s">
        <v>39</v>
      </c>
      <c r="M11" s="4">
        <v>3</v>
      </c>
      <c r="N11" s="4">
        <v>5</v>
      </c>
      <c r="O11" s="4">
        <v>2</v>
      </c>
      <c r="P11" s="4">
        <v>2</v>
      </c>
      <c r="Q11" s="4">
        <v>3</v>
      </c>
      <c r="R11" s="4">
        <v>3</v>
      </c>
      <c r="S11" s="4">
        <v>5</v>
      </c>
      <c r="T11" s="4">
        <v>4</v>
      </c>
      <c r="U11" s="4">
        <v>3</v>
      </c>
      <c r="V11" s="4">
        <v>2</v>
      </c>
      <c r="W11" s="4">
        <v>2</v>
      </c>
      <c r="X11" s="4">
        <v>4</v>
      </c>
      <c r="Y11" s="4">
        <v>3</v>
      </c>
      <c r="Z11" s="4">
        <v>1</v>
      </c>
      <c r="AA11" s="4">
        <v>5</v>
      </c>
      <c r="AB11" s="4"/>
    </row>
    <row r="12" spans="1:28" s="7" customFormat="1" x14ac:dyDescent="0.2">
      <c r="A12" s="4" t="s">
        <v>313</v>
      </c>
      <c r="B12" s="4" t="s">
        <v>314</v>
      </c>
      <c r="C12" s="4"/>
      <c r="D12" s="4" t="s">
        <v>181</v>
      </c>
      <c r="E12" s="4" t="s">
        <v>195</v>
      </c>
      <c r="F12" s="4" t="s">
        <v>291</v>
      </c>
      <c r="G12" s="4" t="s">
        <v>34</v>
      </c>
      <c r="H12" s="4" t="s">
        <v>53</v>
      </c>
      <c r="I12" s="4" t="s">
        <v>291</v>
      </c>
      <c r="J12" s="4" t="s">
        <v>37</v>
      </c>
      <c r="K12" s="4" t="s">
        <v>61</v>
      </c>
      <c r="L12" s="4" t="s">
        <v>74</v>
      </c>
      <c r="M12" s="4">
        <v>2</v>
      </c>
      <c r="N12" s="4">
        <v>3</v>
      </c>
      <c r="O12" s="4">
        <v>1</v>
      </c>
      <c r="P12" s="4">
        <v>1</v>
      </c>
      <c r="Q12" s="4">
        <v>1</v>
      </c>
      <c r="R12" s="4">
        <v>3</v>
      </c>
      <c r="S12" s="4">
        <v>4</v>
      </c>
      <c r="T12" s="4">
        <v>1</v>
      </c>
      <c r="U12" s="4">
        <v>3</v>
      </c>
      <c r="V12" s="4">
        <v>1</v>
      </c>
      <c r="W12" s="4">
        <v>1</v>
      </c>
      <c r="X12" s="4">
        <v>2</v>
      </c>
      <c r="Y12" s="4">
        <v>2</v>
      </c>
      <c r="Z12" s="4">
        <v>3</v>
      </c>
      <c r="AA12" s="4">
        <v>5</v>
      </c>
      <c r="AB12" s="4"/>
    </row>
    <row r="13" spans="1:28" s="7" customFormat="1" x14ac:dyDescent="0.2">
      <c r="A13" s="4" t="s">
        <v>288</v>
      </c>
      <c r="B13" s="4" t="s">
        <v>289</v>
      </c>
      <c r="C13" s="4"/>
      <c r="D13" s="4" t="s">
        <v>151</v>
      </c>
      <c r="E13" s="4" t="s">
        <v>90</v>
      </c>
      <c r="F13" s="4" t="s">
        <v>290</v>
      </c>
      <c r="G13" s="4" t="s">
        <v>34</v>
      </c>
      <c r="H13" s="4" t="s">
        <v>35</v>
      </c>
      <c r="I13" s="4" t="s">
        <v>291</v>
      </c>
      <c r="J13" s="4" t="s">
        <v>151</v>
      </c>
      <c r="K13" s="4" t="s">
        <v>61</v>
      </c>
      <c r="L13" s="4" t="s">
        <v>74</v>
      </c>
      <c r="M13" s="4">
        <v>3</v>
      </c>
      <c r="N13" s="4">
        <v>3</v>
      </c>
      <c r="O13" s="4">
        <v>2</v>
      </c>
      <c r="P13" s="4">
        <v>1</v>
      </c>
      <c r="Q13" s="4">
        <v>1</v>
      </c>
      <c r="R13" s="4">
        <v>3</v>
      </c>
      <c r="S13" s="4">
        <v>3</v>
      </c>
      <c r="T13" s="4">
        <v>2</v>
      </c>
      <c r="U13" s="4">
        <v>5</v>
      </c>
      <c r="V13" s="4">
        <v>1</v>
      </c>
      <c r="W13" s="4">
        <v>1</v>
      </c>
      <c r="X13" s="4">
        <v>3</v>
      </c>
      <c r="Y13" s="4">
        <v>4</v>
      </c>
      <c r="Z13" s="4">
        <v>2</v>
      </c>
      <c r="AA13" s="4">
        <v>5</v>
      </c>
      <c r="AB13" s="4"/>
    </row>
    <row r="14" spans="1:28" s="7" customFormat="1" x14ac:dyDescent="0.2">
      <c r="A14" s="4" t="s">
        <v>274</v>
      </c>
      <c r="B14" s="4" t="s">
        <v>250</v>
      </c>
      <c r="C14" s="4"/>
      <c r="D14" s="4" t="s">
        <v>275</v>
      </c>
      <c r="E14" s="4" t="s">
        <v>276</v>
      </c>
      <c r="F14" s="4" t="s">
        <v>277</v>
      </c>
      <c r="G14" s="4" t="s">
        <v>124</v>
      </c>
      <c r="H14" s="4" t="s">
        <v>45</v>
      </c>
      <c r="I14" s="4" t="s">
        <v>36</v>
      </c>
      <c r="J14" s="4" t="s">
        <v>119</v>
      </c>
      <c r="K14" s="4" t="s">
        <v>48</v>
      </c>
      <c r="L14" s="4" t="s">
        <v>135</v>
      </c>
      <c r="M14" s="4">
        <v>2</v>
      </c>
      <c r="N14" s="4">
        <v>2</v>
      </c>
      <c r="O14" s="4">
        <v>2</v>
      </c>
      <c r="P14" s="4">
        <v>1</v>
      </c>
      <c r="Q14" s="4">
        <v>1</v>
      </c>
      <c r="R14" s="4">
        <v>3</v>
      </c>
      <c r="S14" s="4">
        <v>3</v>
      </c>
      <c r="T14" s="4">
        <v>3</v>
      </c>
      <c r="U14" s="4">
        <v>3</v>
      </c>
      <c r="V14" s="4">
        <v>2</v>
      </c>
      <c r="W14" s="4">
        <v>2</v>
      </c>
      <c r="X14" s="4">
        <v>3</v>
      </c>
      <c r="Y14" s="4">
        <v>4</v>
      </c>
      <c r="Z14" s="4">
        <v>4</v>
      </c>
      <c r="AA14" s="4">
        <v>5</v>
      </c>
      <c r="AB14" s="4"/>
    </row>
    <row r="15" spans="1:28" s="7" customFormat="1" x14ac:dyDescent="0.2">
      <c r="A15" s="4" t="s">
        <v>240</v>
      </c>
      <c r="B15" s="4" t="s">
        <v>241</v>
      </c>
      <c r="C15" s="4" t="s">
        <v>242</v>
      </c>
      <c r="D15" s="4" t="s">
        <v>103</v>
      </c>
      <c r="E15" s="4" t="s">
        <v>72</v>
      </c>
      <c r="F15" s="4" t="s">
        <v>243</v>
      </c>
      <c r="G15" s="4" t="s">
        <v>44</v>
      </c>
      <c r="H15" s="4" t="s">
        <v>53</v>
      </c>
      <c r="I15" s="4" t="s">
        <v>36</v>
      </c>
      <c r="J15" s="4" t="s">
        <v>244</v>
      </c>
      <c r="K15" s="4" t="s">
        <v>61</v>
      </c>
      <c r="L15" s="4" t="s">
        <v>135</v>
      </c>
      <c r="M15" s="4">
        <v>4</v>
      </c>
      <c r="N15" s="4">
        <v>4</v>
      </c>
      <c r="O15" s="4">
        <v>4</v>
      </c>
      <c r="P15" s="4">
        <v>2</v>
      </c>
      <c r="Q15" s="4">
        <v>1</v>
      </c>
      <c r="R15" s="4">
        <v>2</v>
      </c>
      <c r="S15" s="4">
        <v>4</v>
      </c>
      <c r="T15" s="4">
        <v>2</v>
      </c>
      <c r="U15" s="4">
        <v>1</v>
      </c>
      <c r="V15" s="4">
        <v>1</v>
      </c>
      <c r="W15" s="4">
        <v>1</v>
      </c>
      <c r="X15" s="4">
        <v>4</v>
      </c>
      <c r="Y15" s="4">
        <v>3</v>
      </c>
      <c r="Z15" s="4">
        <v>4</v>
      </c>
      <c r="AA15" s="4">
        <v>5</v>
      </c>
      <c r="AB15" s="4"/>
    </row>
    <row r="16" spans="1:28" s="7" customFormat="1" x14ac:dyDescent="0.2">
      <c r="A16" s="4" t="s">
        <v>144</v>
      </c>
      <c r="B16" s="4" t="s">
        <v>145</v>
      </c>
      <c r="C16" s="4" t="s">
        <v>146</v>
      </c>
      <c r="D16" s="4" t="s">
        <v>31</v>
      </c>
      <c r="E16" s="4" t="s">
        <v>65</v>
      </c>
      <c r="F16" s="4" t="s">
        <v>147</v>
      </c>
      <c r="G16" s="4" t="s">
        <v>124</v>
      </c>
      <c r="H16" s="4" t="s">
        <v>45</v>
      </c>
      <c r="I16" s="4" t="s">
        <v>36</v>
      </c>
      <c r="J16" s="4" t="s">
        <v>37</v>
      </c>
      <c r="K16" s="4" t="s">
        <v>38</v>
      </c>
      <c r="L16" s="4" t="s">
        <v>39</v>
      </c>
      <c r="M16" s="4">
        <v>3</v>
      </c>
      <c r="N16" s="4">
        <v>3</v>
      </c>
      <c r="O16" s="4">
        <v>3</v>
      </c>
      <c r="P16" s="4">
        <v>1</v>
      </c>
      <c r="Q16" s="4">
        <v>1</v>
      </c>
      <c r="R16" s="4">
        <v>3</v>
      </c>
      <c r="S16" s="4">
        <v>3</v>
      </c>
      <c r="T16" s="4">
        <v>1</v>
      </c>
      <c r="U16" s="4">
        <v>1</v>
      </c>
      <c r="V16" s="4">
        <v>1</v>
      </c>
      <c r="W16" s="4">
        <v>1</v>
      </c>
      <c r="X16" s="4">
        <v>3</v>
      </c>
      <c r="Y16" s="4">
        <v>4</v>
      </c>
      <c r="Z16" s="4">
        <v>4</v>
      </c>
      <c r="AA16" s="4">
        <v>5</v>
      </c>
      <c r="AB16" s="4"/>
    </row>
    <row r="17" spans="1:28" s="7" customFormat="1" x14ac:dyDescent="0.2">
      <c r="A17" s="4" t="s">
        <v>308</v>
      </c>
      <c r="B17" s="4" t="s">
        <v>309</v>
      </c>
      <c r="C17" s="4" t="s">
        <v>310</v>
      </c>
      <c r="D17" s="4" t="s">
        <v>311</v>
      </c>
      <c r="E17" s="4" t="s">
        <v>90</v>
      </c>
      <c r="F17" s="4" t="s">
        <v>312</v>
      </c>
      <c r="G17" s="4" t="s">
        <v>34</v>
      </c>
      <c r="H17" s="4" t="s">
        <v>53</v>
      </c>
      <c r="I17" s="4" t="s">
        <v>36</v>
      </c>
      <c r="J17" s="4" t="s">
        <v>37</v>
      </c>
      <c r="K17" s="4" t="s">
        <v>61</v>
      </c>
      <c r="L17" s="4" t="s">
        <v>39</v>
      </c>
      <c r="M17" s="4">
        <v>4</v>
      </c>
      <c r="N17" s="4">
        <v>4</v>
      </c>
      <c r="O17" s="4">
        <v>3</v>
      </c>
      <c r="P17" s="4">
        <v>2</v>
      </c>
      <c r="Q17" s="4">
        <v>1</v>
      </c>
      <c r="R17" s="4">
        <v>3</v>
      </c>
      <c r="S17" s="4">
        <v>4</v>
      </c>
      <c r="T17" s="4">
        <v>2</v>
      </c>
      <c r="U17" s="4">
        <v>1</v>
      </c>
      <c r="V17" s="4">
        <v>1</v>
      </c>
      <c r="W17" s="4">
        <v>1</v>
      </c>
      <c r="X17" s="4">
        <v>3</v>
      </c>
      <c r="Y17" s="4">
        <v>5</v>
      </c>
      <c r="Z17" s="4">
        <v>5</v>
      </c>
      <c r="AA17" s="4">
        <v>5</v>
      </c>
      <c r="AB17" s="4"/>
    </row>
    <row r="18" spans="1:28" s="7" customFormat="1" x14ac:dyDescent="0.2">
      <c r="A18" s="4" t="s">
        <v>303</v>
      </c>
      <c r="B18" s="4" t="s">
        <v>304</v>
      </c>
      <c r="C18" s="4" t="s">
        <v>305</v>
      </c>
      <c r="D18" s="4" t="s">
        <v>37</v>
      </c>
      <c r="E18" s="4" t="s">
        <v>90</v>
      </c>
      <c r="F18" s="4" t="s">
        <v>306</v>
      </c>
      <c r="G18" s="4" t="s">
        <v>105</v>
      </c>
      <c r="H18" s="4" t="s">
        <v>45</v>
      </c>
      <c r="I18" s="4" t="s">
        <v>36</v>
      </c>
      <c r="J18" s="4" t="s">
        <v>37</v>
      </c>
      <c r="K18" s="4" t="s">
        <v>61</v>
      </c>
      <c r="L18" s="4" t="s">
        <v>135</v>
      </c>
      <c r="M18" s="4">
        <v>1</v>
      </c>
      <c r="N18" s="4">
        <v>2</v>
      </c>
      <c r="O18" s="4">
        <v>2</v>
      </c>
      <c r="P18" s="4">
        <v>1</v>
      </c>
      <c r="Q18" s="4">
        <v>1</v>
      </c>
      <c r="R18" s="4">
        <v>4</v>
      </c>
      <c r="S18" s="4">
        <v>5</v>
      </c>
      <c r="T18" s="4">
        <v>3</v>
      </c>
      <c r="U18" s="4">
        <v>2</v>
      </c>
      <c r="V18" s="4">
        <v>1</v>
      </c>
      <c r="W18" s="4">
        <v>2</v>
      </c>
      <c r="X18" s="4">
        <v>2</v>
      </c>
      <c r="Y18" s="4">
        <v>3</v>
      </c>
      <c r="Z18" s="4">
        <v>5</v>
      </c>
      <c r="AA18" s="4">
        <v>5</v>
      </c>
      <c r="AB18" s="4" t="s">
        <v>307</v>
      </c>
    </row>
    <row r="19" spans="1:28" s="7" customFormat="1" x14ac:dyDescent="0.2">
      <c r="A19" s="4" t="s">
        <v>330</v>
      </c>
      <c r="B19" s="4" t="s">
        <v>331</v>
      </c>
      <c r="C19" s="4"/>
      <c r="D19" s="4" t="s">
        <v>37</v>
      </c>
      <c r="E19" s="4" t="s">
        <v>90</v>
      </c>
      <c r="F19" s="4" t="s">
        <v>332</v>
      </c>
      <c r="G19" s="4" t="s">
        <v>44</v>
      </c>
      <c r="H19" s="4" t="s">
        <v>53</v>
      </c>
      <c r="I19" s="4" t="s">
        <v>36</v>
      </c>
      <c r="J19" s="4" t="s">
        <v>37</v>
      </c>
      <c r="K19" s="4" t="s">
        <v>61</v>
      </c>
      <c r="L19" s="4" t="s">
        <v>39</v>
      </c>
      <c r="M19" s="4">
        <v>2</v>
      </c>
      <c r="N19" s="4">
        <v>4</v>
      </c>
      <c r="O19" s="4">
        <v>3</v>
      </c>
      <c r="P19" s="4">
        <v>3</v>
      </c>
      <c r="Q19" s="4">
        <v>3</v>
      </c>
      <c r="R19" s="4">
        <v>4</v>
      </c>
      <c r="S19" s="4">
        <v>4</v>
      </c>
      <c r="T19" s="4">
        <v>4</v>
      </c>
      <c r="U19" s="4">
        <v>3</v>
      </c>
      <c r="V19" s="4">
        <v>3</v>
      </c>
      <c r="W19" s="4">
        <v>3</v>
      </c>
      <c r="X19" s="4">
        <v>4</v>
      </c>
      <c r="Y19" s="4">
        <v>4</v>
      </c>
      <c r="Z19" s="4">
        <v>5</v>
      </c>
      <c r="AA19" s="4">
        <v>5</v>
      </c>
      <c r="AB19" s="4"/>
    </row>
    <row r="20" spans="1:28" s="7" customFormat="1" x14ac:dyDescent="0.2">
      <c r="A20" s="4" t="s">
        <v>28</v>
      </c>
      <c r="B20" s="4" t="s">
        <v>29</v>
      </c>
      <c r="C20" s="4" t="s">
        <v>30</v>
      </c>
      <c r="D20" s="4" t="s">
        <v>31</v>
      </c>
      <c r="E20" s="4" t="s">
        <v>32</v>
      </c>
      <c r="F20" s="4" t="s">
        <v>33</v>
      </c>
      <c r="G20" s="4" t="s">
        <v>34</v>
      </c>
      <c r="H20" s="4" t="s">
        <v>35</v>
      </c>
      <c r="I20" s="4" t="s">
        <v>36</v>
      </c>
      <c r="J20" s="4" t="s">
        <v>37</v>
      </c>
      <c r="K20" s="4" t="s">
        <v>38</v>
      </c>
      <c r="L20" s="4" t="s">
        <v>39</v>
      </c>
      <c r="M20" s="4">
        <v>1</v>
      </c>
      <c r="N20" s="4">
        <v>2</v>
      </c>
      <c r="O20" s="4">
        <v>2</v>
      </c>
      <c r="P20" s="4">
        <v>1</v>
      </c>
      <c r="Q20" s="4">
        <v>1</v>
      </c>
      <c r="R20" s="4">
        <v>3</v>
      </c>
      <c r="S20" s="4">
        <v>3</v>
      </c>
      <c r="T20" s="4">
        <v>1</v>
      </c>
      <c r="U20" s="4">
        <v>1</v>
      </c>
      <c r="V20" s="4">
        <v>1</v>
      </c>
      <c r="W20" s="4">
        <v>1</v>
      </c>
      <c r="X20" s="4">
        <v>3</v>
      </c>
      <c r="Y20" s="4">
        <v>3</v>
      </c>
      <c r="Z20" s="4">
        <v>1</v>
      </c>
      <c r="AA20" s="4">
        <v>3</v>
      </c>
      <c r="AB20" s="4"/>
    </row>
    <row r="21" spans="1:28" s="7" customFormat="1" x14ac:dyDescent="0.2">
      <c r="A21" s="4" t="s">
        <v>225</v>
      </c>
      <c r="B21" s="4" t="s">
        <v>226</v>
      </c>
      <c r="C21" s="4"/>
      <c r="D21" s="4" t="s">
        <v>227</v>
      </c>
      <c r="E21" s="4" t="s">
        <v>228</v>
      </c>
      <c r="F21" s="4" t="s">
        <v>229</v>
      </c>
      <c r="G21" s="4" t="s">
        <v>44</v>
      </c>
      <c r="H21" s="4" t="s">
        <v>35</v>
      </c>
      <c r="I21" s="4" t="s">
        <v>123</v>
      </c>
      <c r="J21" s="4" t="s">
        <v>143</v>
      </c>
      <c r="K21" s="4" t="s">
        <v>67</v>
      </c>
      <c r="L21" s="4" t="s">
        <v>99</v>
      </c>
      <c r="M21" s="4">
        <v>2</v>
      </c>
      <c r="N21" s="4">
        <v>3</v>
      </c>
      <c r="O21" s="4">
        <v>1</v>
      </c>
      <c r="P21" s="4">
        <v>1</v>
      </c>
      <c r="Q21" s="4">
        <v>1</v>
      </c>
      <c r="R21" s="4">
        <v>1</v>
      </c>
      <c r="S21" s="4">
        <v>5</v>
      </c>
      <c r="T21" s="4">
        <v>2</v>
      </c>
      <c r="U21" s="4">
        <v>1</v>
      </c>
      <c r="V21" s="4">
        <v>1</v>
      </c>
      <c r="W21" s="4">
        <v>1</v>
      </c>
      <c r="X21" s="4">
        <v>2</v>
      </c>
      <c r="Y21" s="4">
        <v>3</v>
      </c>
      <c r="Z21" s="4">
        <v>2</v>
      </c>
      <c r="AA21" s="4">
        <v>5</v>
      </c>
      <c r="AB21" s="4"/>
    </row>
    <row r="22" spans="1:28" s="7" customFormat="1" x14ac:dyDescent="0.2">
      <c r="A22" s="4" t="s">
        <v>120</v>
      </c>
      <c r="B22" s="4" t="s">
        <v>121</v>
      </c>
      <c r="C22" s="4" t="s">
        <v>122</v>
      </c>
      <c r="D22" s="4" t="s">
        <v>335</v>
      </c>
      <c r="E22" s="4" t="s">
        <v>123</v>
      </c>
      <c r="F22" s="4" t="s">
        <v>123</v>
      </c>
      <c r="G22" s="4" t="s">
        <v>124</v>
      </c>
      <c r="H22" s="4" t="s">
        <v>45</v>
      </c>
      <c r="I22" s="4" t="s">
        <v>123</v>
      </c>
      <c r="J22" s="4" t="s">
        <v>119</v>
      </c>
      <c r="K22" s="4" t="s">
        <v>38</v>
      </c>
      <c r="L22" s="4" t="s">
        <v>39</v>
      </c>
      <c r="M22" s="4">
        <v>3</v>
      </c>
      <c r="N22" s="4">
        <v>2</v>
      </c>
      <c r="O22" s="4">
        <v>2</v>
      </c>
      <c r="P22" s="4">
        <v>1</v>
      </c>
      <c r="Q22" s="4">
        <v>1</v>
      </c>
      <c r="R22" s="4">
        <v>4</v>
      </c>
      <c r="S22" s="4">
        <v>4</v>
      </c>
      <c r="T22" s="4">
        <v>2</v>
      </c>
      <c r="U22" s="4">
        <v>3</v>
      </c>
      <c r="V22" s="4">
        <v>1</v>
      </c>
      <c r="W22" s="4">
        <v>2</v>
      </c>
      <c r="X22" s="4">
        <v>2</v>
      </c>
      <c r="Y22" s="4">
        <v>3</v>
      </c>
      <c r="Z22" s="4">
        <v>2</v>
      </c>
      <c r="AA22" s="4">
        <v>5</v>
      </c>
      <c r="AB22" s="4"/>
    </row>
    <row r="23" spans="1:28" s="7" customFormat="1" x14ac:dyDescent="0.2">
      <c r="A23" s="4" t="s">
        <v>265</v>
      </c>
      <c r="B23" s="4"/>
      <c r="C23" s="4"/>
      <c r="D23" s="4" t="s">
        <v>266</v>
      </c>
      <c r="E23" s="4" t="s">
        <v>267</v>
      </c>
      <c r="F23" s="4" t="s">
        <v>185</v>
      </c>
      <c r="G23" s="4" t="s">
        <v>124</v>
      </c>
      <c r="H23" s="4" t="s">
        <v>45</v>
      </c>
      <c r="I23" s="4" t="s">
        <v>123</v>
      </c>
      <c r="J23" s="4" t="s">
        <v>119</v>
      </c>
      <c r="K23" s="4" t="s">
        <v>38</v>
      </c>
      <c r="L23" s="4" t="s">
        <v>39</v>
      </c>
      <c r="M23" s="4">
        <v>2</v>
      </c>
      <c r="N23" s="4">
        <v>2</v>
      </c>
      <c r="O23" s="4">
        <v>1</v>
      </c>
      <c r="P23" s="4">
        <v>1</v>
      </c>
      <c r="Q23" s="4">
        <v>1</v>
      </c>
      <c r="R23" s="4">
        <v>5</v>
      </c>
      <c r="S23" s="4">
        <v>5</v>
      </c>
      <c r="T23" s="4">
        <v>2</v>
      </c>
      <c r="U23" s="4">
        <v>3</v>
      </c>
      <c r="V23" s="4">
        <v>1</v>
      </c>
      <c r="W23" s="4">
        <v>1</v>
      </c>
      <c r="X23" s="4">
        <v>3</v>
      </c>
      <c r="Y23" s="4">
        <v>4</v>
      </c>
      <c r="Z23" s="4">
        <v>2</v>
      </c>
      <c r="AA23" s="4">
        <v>5</v>
      </c>
      <c r="AB23" s="4"/>
    </row>
    <row r="24" spans="1:28" s="7" customFormat="1" x14ac:dyDescent="0.2">
      <c r="A24" s="4" t="s">
        <v>182</v>
      </c>
      <c r="B24" s="4" t="s">
        <v>183</v>
      </c>
      <c r="C24" s="4"/>
      <c r="D24" s="4" t="s">
        <v>184</v>
      </c>
      <c r="E24" s="4" t="s">
        <v>90</v>
      </c>
      <c r="F24" s="4" t="s">
        <v>185</v>
      </c>
      <c r="G24" s="4" t="s">
        <v>44</v>
      </c>
      <c r="H24" s="4" t="s">
        <v>35</v>
      </c>
      <c r="I24" s="4" t="s">
        <v>123</v>
      </c>
      <c r="J24" s="4" t="s">
        <v>37</v>
      </c>
      <c r="K24" s="4" t="s">
        <v>61</v>
      </c>
      <c r="L24" s="4" t="s">
        <v>74</v>
      </c>
      <c r="M24" s="4">
        <v>2</v>
      </c>
      <c r="N24" s="4">
        <v>4</v>
      </c>
      <c r="O24" s="4">
        <v>1</v>
      </c>
      <c r="P24" s="4">
        <v>1</v>
      </c>
      <c r="Q24" s="4">
        <v>2</v>
      </c>
      <c r="R24" s="4">
        <v>3</v>
      </c>
      <c r="S24" s="4">
        <v>4</v>
      </c>
      <c r="T24" s="4">
        <v>2</v>
      </c>
      <c r="U24" s="4">
        <v>3</v>
      </c>
      <c r="V24" s="4">
        <v>1</v>
      </c>
      <c r="W24" s="4">
        <v>3</v>
      </c>
      <c r="X24" s="4">
        <v>2</v>
      </c>
      <c r="Y24" s="4">
        <v>2</v>
      </c>
      <c r="Z24" s="4">
        <v>2</v>
      </c>
      <c r="AA24" s="4">
        <v>4</v>
      </c>
      <c r="AB24" s="4"/>
    </row>
    <row r="25" spans="1:28" s="7" customFormat="1" x14ac:dyDescent="0.2">
      <c r="A25" s="4" t="s">
        <v>249</v>
      </c>
      <c r="B25" s="4" t="s">
        <v>250</v>
      </c>
      <c r="C25" s="4" t="s">
        <v>251</v>
      </c>
      <c r="D25" s="4" t="s">
        <v>31</v>
      </c>
      <c r="E25" s="4" t="s">
        <v>90</v>
      </c>
      <c r="F25" s="4" t="s">
        <v>252</v>
      </c>
      <c r="G25" s="4" t="s">
        <v>124</v>
      </c>
      <c r="H25" s="4" t="s">
        <v>45</v>
      </c>
      <c r="I25" s="4" t="s">
        <v>123</v>
      </c>
      <c r="J25" s="4" t="s">
        <v>37</v>
      </c>
      <c r="K25" s="4" t="s">
        <v>61</v>
      </c>
      <c r="L25" s="4" t="s">
        <v>99</v>
      </c>
      <c r="M25" s="4">
        <v>4</v>
      </c>
      <c r="N25" s="4">
        <v>4</v>
      </c>
      <c r="O25" s="4">
        <v>2</v>
      </c>
      <c r="P25" s="4">
        <v>2</v>
      </c>
      <c r="Q25" s="4">
        <v>3</v>
      </c>
      <c r="R25" s="4">
        <v>2</v>
      </c>
      <c r="S25" s="4">
        <v>3</v>
      </c>
      <c r="T25" s="4">
        <v>3</v>
      </c>
      <c r="U25" s="4">
        <v>4</v>
      </c>
      <c r="V25" s="4">
        <v>2</v>
      </c>
      <c r="W25" s="4">
        <v>3</v>
      </c>
      <c r="X25" s="4">
        <v>4</v>
      </c>
      <c r="Y25" s="4">
        <v>5</v>
      </c>
      <c r="Z25" s="4">
        <v>4</v>
      </c>
      <c r="AA25" s="4">
        <v>5</v>
      </c>
      <c r="AB25" s="4"/>
    </row>
    <row r="26" spans="1:28" s="7" customFormat="1" x14ac:dyDescent="0.2">
      <c r="A26" s="4" t="s">
        <v>278</v>
      </c>
      <c r="B26" s="4" t="s">
        <v>279</v>
      </c>
      <c r="C26" s="4" t="s">
        <v>280</v>
      </c>
      <c r="D26" s="4" t="s">
        <v>281</v>
      </c>
      <c r="E26" s="4" t="s">
        <v>90</v>
      </c>
      <c r="F26" s="4" t="s">
        <v>282</v>
      </c>
      <c r="G26" s="4" t="s">
        <v>124</v>
      </c>
      <c r="H26" s="4" t="s">
        <v>45</v>
      </c>
      <c r="I26" s="4" t="s">
        <v>123</v>
      </c>
      <c r="J26" s="4" t="s">
        <v>151</v>
      </c>
      <c r="K26" s="4" t="s">
        <v>61</v>
      </c>
      <c r="L26" s="4" t="s">
        <v>99</v>
      </c>
      <c r="M26" s="4">
        <v>2</v>
      </c>
      <c r="N26" s="4">
        <v>2</v>
      </c>
      <c r="O26" s="4">
        <v>1</v>
      </c>
      <c r="P26" s="4">
        <v>1</v>
      </c>
      <c r="Q26" s="4">
        <v>1</v>
      </c>
      <c r="R26" s="4">
        <v>3</v>
      </c>
      <c r="S26" s="4">
        <v>4</v>
      </c>
      <c r="T26" s="4">
        <v>4</v>
      </c>
      <c r="U26" s="4">
        <v>2</v>
      </c>
      <c r="V26" s="4">
        <v>1</v>
      </c>
      <c r="W26" s="4">
        <v>1</v>
      </c>
      <c r="X26" s="4">
        <v>4</v>
      </c>
      <c r="Y26" s="4">
        <v>4</v>
      </c>
      <c r="Z26" s="4">
        <v>4</v>
      </c>
      <c r="AA26" s="4">
        <v>5</v>
      </c>
      <c r="AB26" s="4"/>
    </row>
    <row r="27" spans="1:28" s="7" customFormat="1" x14ac:dyDescent="0.2">
      <c r="A27" s="4" t="s">
        <v>176</v>
      </c>
      <c r="B27" s="4" t="s">
        <v>177</v>
      </c>
      <c r="C27" s="4"/>
      <c r="D27" s="4" t="s">
        <v>59</v>
      </c>
      <c r="E27" s="4" t="s">
        <v>32</v>
      </c>
      <c r="F27" s="4" t="s">
        <v>178</v>
      </c>
      <c r="G27" s="4" t="s">
        <v>44</v>
      </c>
      <c r="H27" s="4" t="s">
        <v>53</v>
      </c>
      <c r="I27" s="4" t="s">
        <v>123</v>
      </c>
      <c r="J27" s="4" t="s">
        <v>37</v>
      </c>
      <c r="K27" s="4" t="s">
        <v>38</v>
      </c>
      <c r="L27" s="4" t="s">
        <v>39</v>
      </c>
      <c r="M27" s="4">
        <v>2</v>
      </c>
      <c r="N27" s="4">
        <v>3</v>
      </c>
      <c r="O27" s="4">
        <v>1</v>
      </c>
      <c r="P27" s="4">
        <v>1</v>
      </c>
      <c r="Q27" s="4">
        <v>1</v>
      </c>
      <c r="R27" s="4">
        <v>4</v>
      </c>
      <c r="S27" s="4">
        <v>3</v>
      </c>
      <c r="T27" s="4">
        <v>2</v>
      </c>
      <c r="U27" s="4">
        <v>1</v>
      </c>
      <c r="V27" s="4">
        <v>1</v>
      </c>
      <c r="W27" s="4">
        <v>2</v>
      </c>
      <c r="X27" s="4">
        <v>2</v>
      </c>
      <c r="Y27" s="4">
        <v>2</v>
      </c>
      <c r="Z27" s="4">
        <v>3</v>
      </c>
      <c r="AA27" s="4">
        <v>5</v>
      </c>
      <c r="AB27" s="4"/>
    </row>
    <row r="28" spans="1:28" s="7" customFormat="1" x14ac:dyDescent="0.2">
      <c r="A28" s="4" t="s">
        <v>179</v>
      </c>
      <c r="B28" s="4" t="s">
        <v>180</v>
      </c>
      <c r="C28" s="4"/>
      <c r="D28" s="4" t="s">
        <v>181</v>
      </c>
      <c r="E28" s="4" t="s">
        <v>32</v>
      </c>
      <c r="F28" s="4" t="s">
        <v>123</v>
      </c>
      <c r="G28" s="4" t="s">
        <v>34</v>
      </c>
      <c r="H28" s="4" t="s">
        <v>53</v>
      </c>
      <c r="I28" s="4" t="s">
        <v>123</v>
      </c>
      <c r="J28" s="4" t="s">
        <v>66</v>
      </c>
      <c r="K28" s="4" t="s">
        <v>61</v>
      </c>
      <c r="L28" s="4" t="s">
        <v>99</v>
      </c>
      <c r="M28" s="4">
        <v>3</v>
      </c>
      <c r="N28" s="4">
        <v>4</v>
      </c>
      <c r="O28" s="4">
        <v>1</v>
      </c>
      <c r="P28" s="4">
        <v>1</v>
      </c>
      <c r="Q28" s="4">
        <v>1</v>
      </c>
      <c r="R28" s="4">
        <v>3</v>
      </c>
      <c r="S28" s="4">
        <v>3</v>
      </c>
      <c r="T28" s="4">
        <v>1</v>
      </c>
      <c r="U28" s="4">
        <v>1</v>
      </c>
      <c r="V28" s="4">
        <v>1</v>
      </c>
      <c r="W28" s="4">
        <v>1</v>
      </c>
      <c r="X28" s="4">
        <v>3</v>
      </c>
      <c r="Y28" s="4">
        <v>4</v>
      </c>
      <c r="Z28" s="4">
        <v>4</v>
      </c>
      <c r="AA28" s="4">
        <v>5</v>
      </c>
      <c r="AB28" s="4"/>
    </row>
    <row r="29" spans="1:28" s="7" customFormat="1" x14ac:dyDescent="0.2">
      <c r="A29" s="4" t="s">
        <v>210</v>
      </c>
      <c r="B29" s="4"/>
      <c r="C29" s="4"/>
      <c r="D29" s="4" t="s">
        <v>211</v>
      </c>
      <c r="E29" s="4" t="s">
        <v>32</v>
      </c>
      <c r="F29" s="4" t="s">
        <v>123</v>
      </c>
      <c r="G29" s="4" t="s">
        <v>44</v>
      </c>
      <c r="H29" s="4" t="s">
        <v>53</v>
      </c>
      <c r="I29" s="4" t="s">
        <v>123</v>
      </c>
      <c r="J29" s="4" t="s">
        <v>337</v>
      </c>
      <c r="K29" s="4" t="s">
        <v>38</v>
      </c>
      <c r="L29" s="4" t="s">
        <v>99</v>
      </c>
      <c r="M29" s="4">
        <v>3</v>
      </c>
      <c r="N29" s="4">
        <v>4</v>
      </c>
      <c r="O29" s="4">
        <v>4</v>
      </c>
      <c r="P29" s="4">
        <v>4</v>
      </c>
      <c r="Q29" s="4">
        <v>1</v>
      </c>
      <c r="R29" s="4">
        <v>4</v>
      </c>
      <c r="S29" s="4">
        <v>5</v>
      </c>
      <c r="T29" s="4">
        <v>4</v>
      </c>
      <c r="U29" s="4">
        <v>4</v>
      </c>
      <c r="V29" s="4">
        <v>2</v>
      </c>
      <c r="W29" s="4">
        <v>2</v>
      </c>
      <c r="X29" s="4">
        <v>4</v>
      </c>
      <c r="Y29" s="4">
        <v>4</v>
      </c>
      <c r="Z29" s="4">
        <v>3</v>
      </c>
      <c r="AA29" s="4">
        <v>5</v>
      </c>
      <c r="AB29" s="4"/>
    </row>
    <row r="30" spans="1:28" s="7" customFormat="1" x14ac:dyDescent="0.2">
      <c r="A30" s="4" t="s">
        <v>245</v>
      </c>
      <c r="B30" s="4" t="s">
        <v>154</v>
      </c>
      <c r="C30" s="4"/>
      <c r="D30" s="4" t="s">
        <v>333</v>
      </c>
      <c r="E30" s="4" t="s">
        <v>32</v>
      </c>
      <c r="F30" s="4" t="s">
        <v>123</v>
      </c>
      <c r="G30" s="4" t="s">
        <v>34</v>
      </c>
      <c r="H30" s="4" t="s">
        <v>53</v>
      </c>
      <c r="I30" s="4" t="s">
        <v>123</v>
      </c>
      <c r="J30" s="4" t="s">
        <v>339</v>
      </c>
      <c r="K30" s="4" t="s">
        <v>38</v>
      </c>
      <c r="L30" s="4" t="s">
        <v>99</v>
      </c>
      <c r="M30" s="4">
        <v>4</v>
      </c>
      <c r="N30" s="4">
        <v>5</v>
      </c>
      <c r="O30" s="4">
        <v>2</v>
      </c>
      <c r="P30" s="4">
        <v>1</v>
      </c>
      <c r="Q30" s="4">
        <v>1</v>
      </c>
      <c r="R30" s="4">
        <v>1</v>
      </c>
      <c r="S30" s="4">
        <v>5</v>
      </c>
      <c r="T30" s="4">
        <v>2</v>
      </c>
      <c r="U30" s="4">
        <v>1</v>
      </c>
      <c r="V30" s="4">
        <v>1</v>
      </c>
      <c r="W30" s="4">
        <v>1</v>
      </c>
      <c r="X30" s="4">
        <v>4</v>
      </c>
      <c r="Y30" s="4">
        <v>3</v>
      </c>
      <c r="Z30" s="4">
        <v>3</v>
      </c>
      <c r="AA30" s="4">
        <v>5</v>
      </c>
      <c r="AB30" s="4"/>
    </row>
    <row r="31" spans="1:28" s="7" customFormat="1" x14ac:dyDescent="0.2">
      <c r="A31" s="4" t="s">
        <v>256</v>
      </c>
      <c r="B31" s="4" t="s">
        <v>257</v>
      </c>
      <c r="C31" s="4" t="s">
        <v>258</v>
      </c>
      <c r="D31" s="4" t="s">
        <v>42</v>
      </c>
      <c r="E31" s="4" t="s">
        <v>32</v>
      </c>
      <c r="F31" s="4" t="s">
        <v>123</v>
      </c>
      <c r="G31" s="4" t="s">
        <v>44</v>
      </c>
      <c r="H31" s="4" t="s">
        <v>35</v>
      </c>
      <c r="I31" s="4" t="s">
        <v>123</v>
      </c>
      <c r="J31" s="4" t="s">
        <v>66</v>
      </c>
      <c r="K31" s="4" t="s">
        <v>48</v>
      </c>
      <c r="L31" s="4" t="s">
        <v>99</v>
      </c>
      <c r="M31" s="4">
        <v>3</v>
      </c>
      <c r="N31" s="4">
        <v>5</v>
      </c>
      <c r="O31" s="4">
        <v>5</v>
      </c>
      <c r="P31" s="4">
        <v>3</v>
      </c>
      <c r="Q31" s="4">
        <v>4</v>
      </c>
      <c r="R31" s="4">
        <v>3</v>
      </c>
      <c r="S31" s="4">
        <v>4</v>
      </c>
      <c r="T31" s="4">
        <v>2</v>
      </c>
      <c r="U31" s="4">
        <v>3</v>
      </c>
      <c r="V31" s="4">
        <v>3</v>
      </c>
      <c r="W31" s="4">
        <v>1</v>
      </c>
      <c r="X31" s="4">
        <v>5</v>
      </c>
      <c r="Y31" s="4">
        <v>4</v>
      </c>
      <c r="Z31" s="4">
        <v>3</v>
      </c>
      <c r="AA31" s="4">
        <v>4</v>
      </c>
      <c r="AB31" s="4"/>
    </row>
    <row r="32" spans="1:28" s="7" customFormat="1" x14ac:dyDescent="0.2">
      <c r="A32" s="4" t="s">
        <v>272</v>
      </c>
      <c r="B32" s="4" t="s">
        <v>273</v>
      </c>
      <c r="C32" s="4"/>
      <c r="D32" s="4" t="s">
        <v>334</v>
      </c>
      <c r="E32" s="4" t="s">
        <v>32</v>
      </c>
      <c r="F32" s="4" t="s">
        <v>123</v>
      </c>
      <c r="G32" s="4" t="s">
        <v>124</v>
      </c>
      <c r="H32" s="4" t="s">
        <v>45</v>
      </c>
      <c r="I32" s="4" t="s">
        <v>123</v>
      </c>
      <c r="J32" s="4" t="s">
        <v>119</v>
      </c>
      <c r="K32" s="4" t="s">
        <v>67</v>
      </c>
      <c r="L32" s="4" t="s">
        <v>99</v>
      </c>
      <c r="M32" s="4">
        <v>3</v>
      </c>
      <c r="N32" s="4">
        <v>3</v>
      </c>
      <c r="O32" s="4">
        <v>1</v>
      </c>
      <c r="P32" s="4">
        <v>2</v>
      </c>
      <c r="Q32" s="4">
        <v>1</v>
      </c>
      <c r="R32" s="4">
        <v>4</v>
      </c>
      <c r="S32" s="4">
        <v>4</v>
      </c>
      <c r="T32" s="4">
        <v>4</v>
      </c>
      <c r="U32" s="4">
        <v>3</v>
      </c>
      <c r="V32" s="4">
        <v>1</v>
      </c>
      <c r="W32" s="4">
        <v>1</v>
      </c>
      <c r="X32" s="4">
        <v>1</v>
      </c>
      <c r="Y32" s="4">
        <v>4</v>
      </c>
      <c r="Z32" s="4">
        <v>4</v>
      </c>
      <c r="AA32" s="4">
        <v>5</v>
      </c>
      <c r="AB32" s="4"/>
    </row>
    <row r="33" spans="1:28" s="7" customFormat="1" x14ac:dyDescent="0.2">
      <c r="A33" s="4" t="s">
        <v>283</v>
      </c>
      <c r="B33" s="4" t="s">
        <v>284</v>
      </c>
      <c r="C33" s="4"/>
      <c r="D33" s="4" t="s">
        <v>37</v>
      </c>
      <c r="E33" s="4" t="s">
        <v>32</v>
      </c>
      <c r="F33" s="4" t="s">
        <v>123</v>
      </c>
      <c r="G33" s="4" t="s">
        <v>34</v>
      </c>
      <c r="H33" s="4" t="s">
        <v>53</v>
      </c>
      <c r="I33" s="4" t="s">
        <v>123</v>
      </c>
      <c r="J33" s="4" t="s">
        <v>37</v>
      </c>
      <c r="K33" s="4" t="s">
        <v>38</v>
      </c>
      <c r="L33" s="4" t="s">
        <v>99</v>
      </c>
      <c r="M33" s="4">
        <v>2</v>
      </c>
      <c r="N33" s="4">
        <v>5</v>
      </c>
      <c r="O33" s="4">
        <v>3</v>
      </c>
      <c r="P33" s="4">
        <v>2</v>
      </c>
      <c r="Q33" s="4">
        <v>2</v>
      </c>
      <c r="R33" s="4">
        <v>2</v>
      </c>
      <c r="S33" s="4">
        <v>5</v>
      </c>
      <c r="T33" s="4">
        <v>4</v>
      </c>
      <c r="U33" s="4">
        <v>3</v>
      </c>
      <c r="V33" s="4">
        <v>2</v>
      </c>
      <c r="W33" s="4">
        <v>2</v>
      </c>
      <c r="X33" s="4">
        <v>4</v>
      </c>
      <c r="Y33" s="4">
        <v>3</v>
      </c>
      <c r="Z33" s="4">
        <v>4</v>
      </c>
      <c r="AA33" s="4">
        <v>5</v>
      </c>
      <c r="AB33" s="4"/>
    </row>
    <row r="34" spans="1:28" s="7" customFormat="1" x14ac:dyDescent="0.2">
      <c r="A34" s="4" t="s">
        <v>100</v>
      </c>
      <c r="B34" s="4" t="s">
        <v>101</v>
      </c>
      <c r="C34" s="4" t="s">
        <v>102</v>
      </c>
      <c r="D34" s="4" t="s">
        <v>103</v>
      </c>
      <c r="E34" s="4" t="s">
        <v>72</v>
      </c>
      <c r="F34" s="4" t="s">
        <v>104</v>
      </c>
      <c r="G34" s="4" t="s">
        <v>105</v>
      </c>
      <c r="H34" s="4" t="s">
        <v>35</v>
      </c>
      <c r="I34" s="4" t="s">
        <v>106</v>
      </c>
      <c r="J34" s="4" t="s">
        <v>37</v>
      </c>
      <c r="K34" s="4" t="s">
        <v>67</v>
      </c>
      <c r="L34" s="4" t="s">
        <v>39</v>
      </c>
      <c r="M34" s="4">
        <v>4</v>
      </c>
      <c r="N34" s="4">
        <v>4</v>
      </c>
      <c r="O34" s="4">
        <v>4</v>
      </c>
      <c r="P34" s="4">
        <v>3</v>
      </c>
      <c r="Q34" s="4">
        <v>2</v>
      </c>
      <c r="R34" s="4">
        <v>2</v>
      </c>
      <c r="S34" s="4">
        <v>5</v>
      </c>
      <c r="T34" s="4">
        <v>1</v>
      </c>
      <c r="U34" s="4">
        <v>3</v>
      </c>
      <c r="V34" s="4">
        <v>1</v>
      </c>
      <c r="W34" s="4">
        <v>1</v>
      </c>
      <c r="X34" s="4">
        <v>4</v>
      </c>
      <c r="Y34" s="4">
        <v>4</v>
      </c>
      <c r="Z34" s="4">
        <v>5</v>
      </c>
      <c r="AA34" s="4">
        <v>5</v>
      </c>
      <c r="AB34" s="4"/>
    </row>
    <row r="35" spans="1:28" s="7" customFormat="1" x14ac:dyDescent="0.2">
      <c r="A35" s="4" t="s">
        <v>315</v>
      </c>
      <c r="B35" s="4" t="s">
        <v>316</v>
      </c>
      <c r="C35" s="4" t="s">
        <v>317</v>
      </c>
      <c r="D35" s="4" t="s">
        <v>318</v>
      </c>
      <c r="E35" s="4" t="s">
        <v>336</v>
      </c>
      <c r="F35" s="4" t="s">
        <v>106</v>
      </c>
      <c r="G35" s="4" t="s">
        <v>34</v>
      </c>
      <c r="H35" s="4" t="s">
        <v>53</v>
      </c>
      <c r="I35" s="4" t="s">
        <v>106</v>
      </c>
      <c r="J35" s="4" t="s">
        <v>337</v>
      </c>
      <c r="K35" s="4" t="s">
        <v>48</v>
      </c>
      <c r="L35" s="4" t="s">
        <v>39</v>
      </c>
      <c r="M35" s="4">
        <v>4</v>
      </c>
      <c r="N35" s="4">
        <v>5</v>
      </c>
      <c r="O35" s="4">
        <v>3</v>
      </c>
      <c r="P35" s="4">
        <v>2</v>
      </c>
      <c r="Q35" s="4">
        <v>3</v>
      </c>
      <c r="R35" s="4">
        <v>2</v>
      </c>
      <c r="S35" s="4">
        <v>4</v>
      </c>
      <c r="T35" s="4">
        <v>3</v>
      </c>
      <c r="U35" s="4">
        <v>2</v>
      </c>
      <c r="V35" s="4">
        <v>1</v>
      </c>
      <c r="W35" s="4">
        <v>1</v>
      </c>
      <c r="X35" s="4">
        <v>4</v>
      </c>
      <c r="Y35" s="4">
        <v>4</v>
      </c>
      <c r="Z35" s="4">
        <v>3</v>
      </c>
      <c r="AA35" s="4">
        <v>5</v>
      </c>
      <c r="AB35" s="4"/>
    </row>
    <row r="36" spans="1:28" s="7" customFormat="1" x14ac:dyDescent="0.2">
      <c r="A36" s="4" t="s">
        <v>325</v>
      </c>
      <c r="B36" s="4" t="s">
        <v>326</v>
      </c>
      <c r="C36" s="4" t="s">
        <v>327</v>
      </c>
      <c r="D36" s="4" t="s">
        <v>328</v>
      </c>
      <c r="E36" s="4" t="s">
        <v>197</v>
      </c>
      <c r="F36" s="4" t="s">
        <v>329</v>
      </c>
      <c r="G36" s="4" t="s">
        <v>44</v>
      </c>
      <c r="H36" s="4" t="s">
        <v>35</v>
      </c>
      <c r="I36" s="4" t="s">
        <v>106</v>
      </c>
      <c r="J36" s="4" t="s">
        <v>37</v>
      </c>
      <c r="K36" s="4" t="s">
        <v>38</v>
      </c>
      <c r="L36" s="4" t="s">
        <v>39</v>
      </c>
      <c r="M36" s="4">
        <v>3</v>
      </c>
      <c r="N36" s="4">
        <v>4</v>
      </c>
      <c r="O36" s="4">
        <v>4</v>
      </c>
      <c r="P36" s="4">
        <v>2</v>
      </c>
      <c r="Q36" s="4">
        <v>2</v>
      </c>
      <c r="R36" s="4">
        <v>3</v>
      </c>
      <c r="S36" s="4">
        <v>3</v>
      </c>
      <c r="T36" s="4">
        <v>2</v>
      </c>
      <c r="U36" s="4">
        <v>2</v>
      </c>
      <c r="V36" s="4">
        <v>2</v>
      </c>
      <c r="W36" s="4">
        <v>2</v>
      </c>
      <c r="X36" s="4">
        <v>3</v>
      </c>
      <c r="Y36" s="4">
        <v>3</v>
      </c>
      <c r="Z36" s="4">
        <v>4</v>
      </c>
      <c r="AA36" s="4">
        <v>5</v>
      </c>
      <c r="AB36" s="4"/>
    </row>
    <row r="37" spans="1:28" s="7" customFormat="1" x14ac:dyDescent="0.2">
      <c r="A37" s="4" t="s">
        <v>319</v>
      </c>
      <c r="B37" s="4" t="s">
        <v>320</v>
      </c>
      <c r="C37" s="4"/>
      <c r="D37" s="4" t="s">
        <v>321</v>
      </c>
      <c r="E37" s="4" t="s">
        <v>32</v>
      </c>
      <c r="F37" s="4" t="s">
        <v>322</v>
      </c>
      <c r="G37" s="4" t="s">
        <v>34</v>
      </c>
      <c r="H37" s="4" t="s">
        <v>53</v>
      </c>
      <c r="I37" s="4" t="s">
        <v>106</v>
      </c>
      <c r="J37" s="4" t="s">
        <v>66</v>
      </c>
      <c r="K37" s="4" t="s">
        <v>38</v>
      </c>
      <c r="L37" s="4" t="s">
        <v>39</v>
      </c>
      <c r="M37" s="4">
        <v>3</v>
      </c>
      <c r="N37" s="4">
        <v>4</v>
      </c>
      <c r="O37" s="4">
        <v>3</v>
      </c>
      <c r="P37" s="4">
        <v>1</v>
      </c>
      <c r="Q37" s="4">
        <v>2</v>
      </c>
      <c r="R37" s="4">
        <v>1</v>
      </c>
      <c r="S37" s="4">
        <v>4</v>
      </c>
      <c r="T37" s="4">
        <v>2</v>
      </c>
      <c r="U37" s="4">
        <v>1</v>
      </c>
      <c r="V37" s="4">
        <v>1</v>
      </c>
      <c r="W37" s="4">
        <v>1</v>
      </c>
      <c r="X37" s="4">
        <v>3</v>
      </c>
      <c r="Y37" s="4">
        <v>3</v>
      </c>
      <c r="Z37" s="4">
        <v>3</v>
      </c>
      <c r="AA37" s="4">
        <v>5</v>
      </c>
      <c r="AB37" s="4"/>
    </row>
    <row r="38" spans="1:28" s="7" customFormat="1" x14ac:dyDescent="0.2">
      <c r="A38" s="4" t="s">
        <v>198</v>
      </c>
      <c r="B38" s="4" t="s">
        <v>199</v>
      </c>
      <c r="C38" s="4" t="s">
        <v>200</v>
      </c>
      <c r="D38" s="4" t="s">
        <v>60</v>
      </c>
      <c r="E38" s="4" t="s">
        <v>195</v>
      </c>
      <c r="F38" s="4" t="s">
        <v>201</v>
      </c>
      <c r="G38" s="4" t="s">
        <v>34</v>
      </c>
      <c r="H38" s="4" t="s">
        <v>53</v>
      </c>
      <c r="I38" s="4" t="s">
        <v>201</v>
      </c>
      <c r="J38" s="4" t="s">
        <v>37</v>
      </c>
      <c r="K38" s="4" t="s">
        <v>38</v>
      </c>
      <c r="L38" s="4" t="s">
        <v>39</v>
      </c>
      <c r="M38" s="4">
        <v>1</v>
      </c>
      <c r="N38" s="4">
        <v>1</v>
      </c>
      <c r="O38" s="4">
        <v>2</v>
      </c>
      <c r="P38" s="4">
        <v>1</v>
      </c>
      <c r="Q38" s="4">
        <v>4</v>
      </c>
      <c r="R38" s="4">
        <v>4</v>
      </c>
      <c r="S38" s="4">
        <v>4</v>
      </c>
      <c r="T38" s="4">
        <v>2</v>
      </c>
      <c r="U38" s="4">
        <v>1</v>
      </c>
      <c r="V38" s="4">
        <v>1</v>
      </c>
      <c r="W38" s="4">
        <v>2</v>
      </c>
      <c r="X38" s="4">
        <v>2</v>
      </c>
      <c r="Y38" s="4">
        <v>1</v>
      </c>
      <c r="Z38" s="4">
        <v>2</v>
      </c>
      <c r="AA38" s="4">
        <v>2</v>
      </c>
      <c r="AB38" s="4" t="s">
        <v>202</v>
      </c>
    </row>
    <row r="39" spans="1:28" s="7" customFormat="1" x14ac:dyDescent="0.2">
      <c r="A39" s="4" t="s">
        <v>193</v>
      </c>
      <c r="B39" s="4" t="s">
        <v>154</v>
      </c>
      <c r="C39" s="4" t="s">
        <v>194</v>
      </c>
      <c r="D39" s="4" t="s">
        <v>37</v>
      </c>
      <c r="E39" s="4" t="s">
        <v>195</v>
      </c>
      <c r="F39" s="4" t="s">
        <v>196</v>
      </c>
      <c r="G39" s="4" t="s">
        <v>124</v>
      </c>
      <c r="H39" s="4" t="s">
        <v>35</v>
      </c>
      <c r="I39" s="4" t="s">
        <v>197</v>
      </c>
      <c r="J39" s="4" t="s">
        <v>37</v>
      </c>
      <c r="K39" s="4" t="s">
        <v>38</v>
      </c>
      <c r="L39" s="4" t="s">
        <v>39</v>
      </c>
      <c r="M39" s="4">
        <v>3</v>
      </c>
      <c r="N39" s="4">
        <v>3</v>
      </c>
      <c r="O39" s="4">
        <v>3</v>
      </c>
      <c r="P39" s="4">
        <v>4</v>
      </c>
      <c r="Q39" s="4">
        <v>2</v>
      </c>
      <c r="R39" s="4">
        <v>2</v>
      </c>
      <c r="S39" s="4">
        <v>4</v>
      </c>
      <c r="T39" s="4">
        <v>2</v>
      </c>
      <c r="U39" s="4">
        <v>2</v>
      </c>
      <c r="V39" s="4">
        <v>2</v>
      </c>
      <c r="W39" s="4">
        <v>3</v>
      </c>
      <c r="X39" s="4">
        <v>4</v>
      </c>
      <c r="Y39" s="4">
        <v>2</v>
      </c>
      <c r="Z39" s="4">
        <v>2</v>
      </c>
      <c r="AA39" s="4">
        <v>4</v>
      </c>
      <c r="AB39" s="4"/>
    </row>
    <row r="40" spans="1:28" s="7" customFormat="1" x14ac:dyDescent="0.2">
      <c r="A40" s="4" t="s">
        <v>292</v>
      </c>
      <c r="B40" s="4" t="s">
        <v>293</v>
      </c>
      <c r="C40" s="4"/>
      <c r="D40" s="4" t="s">
        <v>294</v>
      </c>
      <c r="E40" s="4" t="s">
        <v>32</v>
      </c>
      <c r="F40" s="4" t="s">
        <v>295</v>
      </c>
      <c r="G40" s="4" t="s">
        <v>44</v>
      </c>
      <c r="H40" s="4" t="s">
        <v>175</v>
      </c>
      <c r="I40" s="4" t="s">
        <v>197</v>
      </c>
      <c r="J40" s="4" t="s">
        <v>338</v>
      </c>
      <c r="K40" s="4" t="s">
        <v>38</v>
      </c>
      <c r="L40" s="4" t="s">
        <v>39</v>
      </c>
      <c r="M40" s="4">
        <v>4</v>
      </c>
      <c r="N40" s="4">
        <v>4</v>
      </c>
      <c r="O40" s="4">
        <v>2</v>
      </c>
      <c r="P40" s="4">
        <v>2</v>
      </c>
      <c r="Q40" s="4">
        <v>3</v>
      </c>
      <c r="R40" s="4">
        <v>3</v>
      </c>
      <c r="S40" s="4">
        <v>3</v>
      </c>
      <c r="T40" s="4">
        <v>1</v>
      </c>
      <c r="U40" s="4">
        <v>1</v>
      </c>
      <c r="V40" s="4">
        <v>1</v>
      </c>
      <c r="W40" s="4">
        <v>2</v>
      </c>
      <c r="X40" s="4">
        <v>3</v>
      </c>
      <c r="Y40" s="4">
        <v>3</v>
      </c>
      <c r="Z40" s="4">
        <v>4</v>
      </c>
      <c r="AA40" s="4">
        <v>5</v>
      </c>
      <c r="AB40" s="4"/>
    </row>
    <row r="41" spans="1:28" s="7" customFormat="1" x14ac:dyDescent="0.2">
      <c r="A41" s="4" t="s">
        <v>125</v>
      </c>
      <c r="B41" s="4" t="s">
        <v>126</v>
      </c>
      <c r="C41" s="4" t="s">
        <v>127</v>
      </c>
      <c r="D41" s="4" t="s">
        <v>31</v>
      </c>
      <c r="E41" s="4" t="s">
        <v>128</v>
      </c>
      <c r="F41" s="4" t="s">
        <v>97</v>
      </c>
      <c r="G41" s="4" t="s">
        <v>34</v>
      </c>
      <c r="H41" s="4" t="s">
        <v>53</v>
      </c>
      <c r="I41" s="4" t="s">
        <v>46</v>
      </c>
      <c r="J41" s="4" t="s">
        <v>37</v>
      </c>
      <c r="K41" s="4" t="s">
        <v>61</v>
      </c>
      <c r="L41" s="4" t="s">
        <v>39</v>
      </c>
      <c r="M41" s="4">
        <v>3</v>
      </c>
      <c r="N41" s="4">
        <v>4</v>
      </c>
      <c r="O41" s="4">
        <v>3</v>
      </c>
      <c r="P41" s="4">
        <v>1</v>
      </c>
      <c r="Q41" s="4">
        <v>1</v>
      </c>
      <c r="R41" s="4">
        <v>1</v>
      </c>
      <c r="S41" s="4">
        <v>4</v>
      </c>
      <c r="T41" s="4">
        <v>2</v>
      </c>
      <c r="U41" s="4">
        <v>1</v>
      </c>
      <c r="V41" s="4">
        <v>1</v>
      </c>
      <c r="W41" s="4">
        <v>3</v>
      </c>
      <c r="X41" s="4">
        <v>2</v>
      </c>
      <c r="Y41" s="4">
        <v>4</v>
      </c>
      <c r="Z41" s="4">
        <v>5</v>
      </c>
      <c r="AA41" s="4">
        <v>5</v>
      </c>
      <c r="AB41" s="4"/>
    </row>
    <row r="42" spans="1:28" s="7" customFormat="1" x14ac:dyDescent="0.2">
      <c r="A42" s="4" t="s">
        <v>220</v>
      </c>
      <c r="B42" s="4" t="s">
        <v>221</v>
      </c>
      <c r="C42" s="4" t="s">
        <v>222</v>
      </c>
      <c r="D42" s="4" t="s">
        <v>223</v>
      </c>
      <c r="E42" s="4" t="s">
        <v>224</v>
      </c>
      <c r="F42" s="4" t="s">
        <v>46</v>
      </c>
      <c r="G42" s="4" t="s">
        <v>34</v>
      </c>
      <c r="H42" s="4" t="s">
        <v>53</v>
      </c>
      <c r="I42" s="4" t="s">
        <v>46</v>
      </c>
      <c r="J42" s="4" t="s">
        <v>66</v>
      </c>
      <c r="K42" s="4" t="s">
        <v>61</v>
      </c>
      <c r="L42" s="4" t="s">
        <v>39</v>
      </c>
      <c r="M42" s="4">
        <v>3</v>
      </c>
      <c r="N42" s="4">
        <v>4</v>
      </c>
      <c r="O42" s="4">
        <v>2</v>
      </c>
      <c r="P42" s="4">
        <v>2</v>
      </c>
      <c r="Q42" s="4">
        <v>1</v>
      </c>
      <c r="R42" s="4">
        <v>2</v>
      </c>
      <c r="S42" s="4">
        <v>3</v>
      </c>
      <c r="T42" s="4">
        <v>1</v>
      </c>
      <c r="U42" s="4">
        <v>1</v>
      </c>
      <c r="V42" s="4">
        <v>1</v>
      </c>
      <c r="W42" s="4">
        <v>2</v>
      </c>
      <c r="X42" s="4">
        <v>3</v>
      </c>
      <c r="Y42" s="4">
        <v>4</v>
      </c>
      <c r="Z42" s="4">
        <v>4</v>
      </c>
      <c r="AA42" s="4">
        <v>5</v>
      </c>
      <c r="AB42" s="4"/>
    </row>
    <row r="43" spans="1:28" s="7" customFormat="1" x14ac:dyDescent="0.2">
      <c r="A43" s="4" t="s">
        <v>49</v>
      </c>
      <c r="B43" s="4" t="s">
        <v>50</v>
      </c>
      <c r="C43" s="4" t="s">
        <v>51</v>
      </c>
      <c r="D43" s="4" t="s">
        <v>52</v>
      </c>
      <c r="E43" s="4" t="s">
        <v>90</v>
      </c>
      <c r="F43" s="4" t="s">
        <v>46</v>
      </c>
      <c r="G43" s="4" t="s">
        <v>34</v>
      </c>
      <c r="H43" s="4" t="s">
        <v>53</v>
      </c>
      <c r="I43" s="4" t="s">
        <v>46</v>
      </c>
      <c r="J43" s="4" t="s">
        <v>54</v>
      </c>
      <c r="K43" s="4" t="s">
        <v>55</v>
      </c>
      <c r="L43" s="4" t="s">
        <v>39</v>
      </c>
      <c r="M43" s="4">
        <v>5</v>
      </c>
      <c r="N43" s="4">
        <v>5</v>
      </c>
      <c r="O43" s="4">
        <v>3</v>
      </c>
      <c r="P43" s="4">
        <v>3</v>
      </c>
      <c r="Q43" s="4">
        <v>3</v>
      </c>
      <c r="R43" s="4">
        <v>2</v>
      </c>
      <c r="S43" s="4">
        <v>5</v>
      </c>
      <c r="T43" s="4">
        <v>2</v>
      </c>
      <c r="U43" s="4">
        <v>3</v>
      </c>
      <c r="V43" s="4">
        <v>1</v>
      </c>
      <c r="W43" s="4">
        <v>2</v>
      </c>
      <c r="X43" s="4">
        <v>5</v>
      </c>
      <c r="Y43" s="4">
        <v>3</v>
      </c>
      <c r="Z43" s="4">
        <v>1</v>
      </c>
      <c r="AA43" s="4">
        <v>5</v>
      </c>
      <c r="AB43" s="4"/>
    </row>
    <row r="44" spans="1:28" s="7" customFormat="1" x14ac:dyDescent="0.2">
      <c r="A44" s="4" t="s">
        <v>56</v>
      </c>
      <c r="B44" s="4" t="s">
        <v>57</v>
      </c>
      <c r="C44" s="4" t="s">
        <v>58</v>
      </c>
      <c r="D44" s="4" t="s">
        <v>59</v>
      </c>
      <c r="E44" s="4" t="s">
        <v>90</v>
      </c>
      <c r="F44" s="4" t="s">
        <v>46</v>
      </c>
      <c r="G44" s="4" t="s">
        <v>34</v>
      </c>
      <c r="H44" s="4" t="s">
        <v>53</v>
      </c>
      <c r="I44" s="4" t="s">
        <v>46</v>
      </c>
      <c r="J44" s="4" t="s">
        <v>337</v>
      </c>
      <c r="K44" s="4" t="s">
        <v>61</v>
      </c>
      <c r="L44" s="4" t="s">
        <v>39</v>
      </c>
      <c r="M44" s="4">
        <v>4</v>
      </c>
      <c r="N44" s="4">
        <v>4</v>
      </c>
      <c r="O44" s="4">
        <v>4</v>
      </c>
      <c r="P44" s="4">
        <v>2</v>
      </c>
      <c r="Q44" s="4">
        <v>2</v>
      </c>
      <c r="R44" s="4">
        <v>3</v>
      </c>
      <c r="S44" s="4">
        <v>4</v>
      </c>
      <c r="T44" s="4">
        <v>4</v>
      </c>
      <c r="U44" s="4">
        <v>2</v>
      </c>
      <c r="V44" s="4">
        <v>2</v>
      </c>
      <c r="W44" s="4">
        <v>3</v>
      </c>
      <c r="X44" s="4">
        <v>4</v>
      </c>
      <c r="Y44" s="4">
        <v>1</v>
      </c>
      <c r="Z44" s="4">
        <v>1</v>
      </c>
      <c r="AA44" s="4">
        <v>4</v>
      </c>
      <c r="AB44" s="4"/>
    </row>
    <row r="45" spans="1:28" s="7" customFormat="1" x14ac:dyDescent="0.2">
      <c r="A45" s="4" t="s">
        <v>86</v>
      </c>
      <c r="B45" s="4" t="s">
        <v>87</v>
      </c>
      <c r="C45" s="4" t="s">
        <v>88</v>
      </c>
      <c r="D45" s="4" t="s">
        <v>89</v>
      </c>
      <c r="E45" s="4" t="s">
        <v>90</v>
      </c>
      <c r="F45" s="4" t="s">
        <v>46</v>
      </c>
      <c r="G45" s="4" t="s">
        <v>34</v>
      </c>
      <c r="H45" s="4" t="s">
        <v>53</v>
      </c>
      <c r="I45" s="4" t="s">
        <v>46</v>
      </c>
      <c r="J45" s="4" t="s">
        <v>66</v>
      </c>
      <c r="K45" s="4" t="s">
        <v>61</v>
      </c>
      <c r="L45" s="4" t="s">
        <v>39</v>
      </c>
      <c r="M45" s="4">
        <v>5</v>
      </c>
      <c r="N45" s="4">
        <v>5</v>
      </c>
      <c r="O45" s="4">
        <v>4</v>
      </c>
      <c r="P45" s="4">
        <v>3</v>
      </c>
      <c r="Q45" s="4">
        <v>3</v>
      </c>
      <c r="R45" s="4">
        <v>5</v>
      </c>
      <c r="S45" s="4">
        <v>5</v>
      </c>
      <c r="T45" s="4">
        <v>2</v>
      </c>
      <c r="U45" s="4">
        <v>2</v>
      </c>
      <c r="V45" s="4">
        <v>2</v>
      </c>
      <c r="W45" s="4">
        <v>3</v>
      </c>
      <c r="X45" s="4">
        <v>4</v>
      </c>
      <c r="Y45" s="4">
        <v>1</v>
      </c>
      <c r="Z45" s="4">
        <v>1</v>
      </c>
      <c r="AA45" s="4">
        <v>3</v>
      </c>
      <c r="AB45" s="4" t="s">
        <v>91</v>
      </c>
    </row>
    <row r="46" spans="1:28" s="7" customFormat="1" x14ac:dyDescent="0.2">
      <c r="A46" s="4" t="s">
        <v>107</v>
      </c>
      <c r="B46" s="4" t="s">
        <v>108</v>
      </c>
      <c r="C46" s="4"/>
      <c r="D46" s="4" t="s">
        <v>109</v>
      </c>
      <c r="E46" s="4" t="s">
        <v>90</v>
      </c>
      <c r="F46" s="4" t="s">
        <v>46</v>
      </c>
      <c r="G46" s="4" t="s">
        <v>34</v>
      </c>
      <c r="H46" s="4" t="s">
        <v>53</v>
      </c>
      <c r="I46" s="4" t="s">
        <v>46</v>
      </c>
      <c r="J46" s="4" t="s">
        <v>37</v>
      </c>
      <c r="K46" s="4" t="s">
        <v>61</v>
      </c>
      <c r="L46" s="4" t="s">
        <v>39</v>
      </c>
      <c r="M46" s="4">
        <v>4</v>
      </c>
      <c r="N46" s="4">
        <v>4</v>
      </c>
      <c r="O46" s="4">
        <v>3</v>
      </c>
      <c r="P46" s="4">
        <v>3</v>
      </c>
      <c r="Q46" s="4">
        <v>2</v>
      </c>
      <c r="R46" s="4">
        <v>2</v>
      </c>
      <c r="S46" s="4">
        <v>4</v>
      </c>
      <c r="T46" s="4">
        <v>3</v>
      </c>
      <c r="U46" s="4">
        <v>3</v>
      </c>
      <c r="V46" s="4">
        <v>3</v>
      </c>
      <c r="W46" s="4">
        <v>3</v>
      </c>
      <c r="X46" s="4">
        <v>4</v>
      </c>
      <c r="Y46" s="4">
        <v>2</v>
      </c>
      <c r="Z46" s="4">
        <v>1</v>
      </c>
      <c r="AA46" s="4">
        <v>5</v>
      </c>
      <c r="AB46" s="4"/>
    </row>
    <row r="47" spans="1:28" s="7" customFormat="1" x14ac:dyDescent="0.2">
      <c r="A47" s="4" t="s">
        <v>285</v>
      </c>
      <c r="B47" s="4" t="s">
        <v>286</v>
      </c>
      <c r="C47" s="4"/>
      <c r="D47" s="4" t="s">
        <v>151</v>
      </c>
      <c r="E47" s="4" t="s">
        <v>90</v>
      </c>
      <c r="F47" s="4" t="s">
        <v>287</v>
      </c>
      <c r="G47" s="4" t="s">
        <v>34</v>
      </c>
      <c r="H47" s="4" t="s">
        <v>35</v>
      </c>
      <c r="I47" s="4" t="s">
        <v>46</v>
      </c>
      <c r="J47" s="4" t="s">
        <v>151</v>
      </c>
      <c r="K47" s="4" t="s">
        <v>61</v>
      </c>
      <c r="L47" s="4" t="s">
        <v>39</v>
      </c>
      <c r="M47" s="4">
        <v>5</v>
      </c>
      <c r="N47" s="4">
        <v>5</v>
      </c>
      <c r="O47" s="4">
        <v>5</v>
      </c>
      <c r="P47" s="4">
        <v>3</v>
      </c>
      <c r="Q47" s="4">
        <v>3</v>
      </c>
      <c r="R47" s="4">
        <v>3</v>
      </c>
      <c r="S47" s="4">
        <v>5</v>
      </c>
      <c r="T47" s="4">
        <v>3</v>
      </c>
      <c r="U47" s="4">
        <v>3</v>
      </c>
      <c r="V47" s="4">
        <v>1</v>
      </c>
      <c r="W47" s="4">
        <v>1</v>
      </c>
      <c r="X47" s="4">
        <v>3</v>
      </c>
      <c r="Y47" s="4">
        <v>1</v>
      </c>
      <c r="Z47" s="4">
        <v>1</v>
      </c>
      <c r="AA47" s="4">
        <v>3</v>
      </c>
      <c r="AB47" s="4"/>
    </row>
    <row r="48" spans="1:28" s="7" customFormat="1" x14ac:dyDescent="0.2">
      <c r="A48" s="4" t="s">
        <v>296</v>
      </c>
      <c r="B48" s="4"/>
      <c r="C48" s="4"/>
      <c r="D48" s="4" t="s">
        <v>119</v>
      </c>
      <c r="E48" s="4" t="s">
        <v>90</v>
      </c>
      <c r="F48" s="4" t="s">
        <v>297</v>
      </c>
      <c r="G48" s="4" t="s">
        <v>105</v>
      </c>
      <c r="H48" s="4" t="s">
        <v>175</v>
      </c>
      <c r="I48" s="4" t="s">
        <v>46</v>
      </c>
      <c r="J48" s="4" t="s">
        <v>119</v>
      </c>
      <c r="K48" s="4" t="s">
        <v>38</v>
      </c>
      <c r="L48" s="4" t="s">
        <v>39</v>
      </c>
      <c r="M48" s="4">
        <v>1</v>
      </c>
      <c r="N48" s="4">
        <v>2</v>
      </c>
      <c r="O48" s="4">
        <v>2</v>
      </c>
      <c r="P48" s="4">
        <v>1</v>
      </c>
      <c r="Q48" s="4">
        <v>1</v>
      </c>
      <c r="R48" s="4">
        <v>1</v>
      </c>
      <c r="S48" s="4">
        <v>3</v>
      </c>
      <c r="T48" s="4">
        <v>1</v>
      </c>
      <c r="U48" s="4">
        <v>2</v>
      </c>
      <c r="V48" s="4">
        <v>1</v>
      </c>
      <c r="W48" s="4">
        <v>1</v>
      </c>
      <c r="X48" s="4">
        <v>1</v>
      </c>
      <c r="Y48" s="4">
        <v>4</v>
      </c>
      <c r="Z48" s="4">
        <v>1</v>
      </c>
      <c r="AA48" s="4">
        <v>5</v>
      </c>
      <c r="AB48" s="4"/>
    </row>
    <row r="49" spans="1:28" s="7" customFormat="1" x14ac:dyDescent="0.2">
      <c r="A49" s="4" t="s">
        <v>40</v>
      </c>
      <c r="B49" s="4"/>
      <c r="C49" s="4" t="s">
        <v>41</v>
      </c>
      <c r="D49" s="4" t="s">
        <v>42</v>
      </c>
      <c r="E49" s="4" t="s">
        <v>32</v>
      </c>
      <c r="F49" s="4" t="s">
        <v>43</v>
      </c>
      <c r="G49" s="4" t="s">
        <v>44</v>
      </c>
      <c r="H49" s="4" t="s">
        <v>45</v>
      </c>
      <c r="I49" s="4" t="s">
        <v>46</v>
      </c>
      <c r="J49" s="4" t="s">
        <v>47</v>
      </c>
      <c r="K49" s="4" t="s">
        <v>48</v>
      </c>
      <c r="L49" s="4" t="s">
        <v>39</v>
      </c>
      <c r="M49" s="4">
        <v>2</v>
      </c>
      <c r="N49" s="4">
        <v>1</v>
      </c>
      <c r="O49" s="4">
        <v>3</v>
      </c>
      <c r="P49" s="4">
        <v>1</v>
      </c>
      <c r="Q49" s="4">
        <v>1</v>
      </c>
      <c r="R49" s="4">
        <v>1</v>
      </c>
      <c r="S49" s="4">
        <v>2</v>
      </c>
      <c r="T49" s="4">
        <v>1</v>
      </c>
      <c r="U49" s="4">
        <v>1</v>
      </c>
      <c r="V49" s="4">
        <v>1</v>
      </c>
      <c r="W49" s="4">
        <v>1</v>
      </c>
      <c r="X49" s="4">
        <v>1</v>
      </c>
      <c r="Y49" s="4">
        <v>2</v>
      </c>
      <c r="Z49" s="4">
        <v>3</v>
      </c>
      <c r="AA49" s="4">
        <v>4</v>
      </c>
      <c r="AB49" s="4"/>
    </row>
    <row r="50" spans="1:28" s="7" customFormat="1" x14ac:dyDescent="0.2">
      <c r="A50" s="4" t="s">
        <v>76</v>
      </c>
      <c r="B50" s="4" t="s">
        <v>77</v>
      </c>
      <c r="C50" s="4" t="s">
        <v>78</v>
      </c>
      <c r="D50" s="4" t="s">
        <v>71</v>
      </c>
      <c r="E50" s="4" t="s">
        <v>32</v>
      </c>
      <c r="F50" s="4" t="s">
        <v>79</v>
      </c>
      <c r="G50" s="4" t="s">
        <v>34</v>
      </c>
      <c r="H50" s="4" t="s">
        <v>53</v>
      </c>
      <c r="I50" s="4" t="s">
        <v>46</v>
      </c>
      <c r="J50" s="4" t="s">
        <v>143</v>
      </c>
      <c r="K50" s="4" t="s">
        <v>67</v>
      </c>
      <c r="L50" s="4" t="s">
        <v>39</v>
      </c>
      <c r="M50" s="4">
        <v>1</v>
      </c>
      <c r="N50" s="4">
        <v>4</v>
      </c>
      <c r="O50" s="4">
        <v>4</v>
      </c>
      <c r="P50" s="4">
        <v>3</v>
      </c>
      <c r="Q50" s="4">
        <v>1</v>
      </c>
      <c r="R50" s="4">
        <v>1</v>
      </c>
      <c r="S50" s="4">
        <v>5</v>
      </c>
      <c r="T50" s="4">
        <v>1</v>
      </c>
      <c r="U50" s="4">
        <v>1</v>
      </c>
      <c r="V50" s="4">
        <v>1</v>
      </c>
      <c r="W50" s="4">
        <v>1</v>
      </c>
      <c r="X50" s="4">
        <v>1</v>
      </c>
      <c r="Y50" s="4">
        <v>2</v>
      </c>
      <c r="Z50" s="4">
        <v>4</v>
      </c>
      <c r="AA50" s="4">
        <v>5</v>
      </c>
      <c r="AB50" s="4"/>
    </row>
    <row r="51" spans="1:28" s="7" customFormat="1" x14ac:dyDescent="0.2">
      <c r="A51" s="4" t="s">
        <v>80</v>
      </c>
      <c r="B51" s="4" t="s">
        <v>81</v>
      </c>
      <c r="C51" s="4" t="s">
        <v>82</v>
      </c>
      <c r="D51" s="4" t="s">
        <v>83</v>
      </c>
      <c r="E51" s="4" t="s">
        <v>32</v>
      </c>
      <c r="F51" s="4" t="s">
        <v>84</v>
      </c>
      <c r="G51" s="4" t="s">
        <v>34</v>
      </c>
      <c r="H51" s="4" t="s">
        <v>53</v>
      </c>
      <c r="I51" s="4" t="s">
        <v>46</v>
      </c>
      <c r="J51" s="4" t="s">
        <v>85</v>
      </c>
      <c r="K51" s="4" t="s">
        <v>38</v>
      </c>
      <c r="L51" s="4" t="s">
        <v>39</v>
      </c>
      <c r="M51" s="4">
        <v>4</v>
      </c>
      <c r="N51" s="4">
        <v>5</v>
      </c>
      <c r="O51" s="4">
        <v>2</v>
      </c>
      <c r="P51" s="4">
        <v>2</v>
      </c>
      <c r="Q51" s="4">
        <v>1</v>
      </c>
      <c r="R51" s="4">
        <v>3</v>
      </c>
      <c r="S51" s="4">
        <v>4</v>
      </c>
      <c r="T51" s="4">
        <v>1</v>
      </c>
      <c r="U51" s="4">
        <v>1</v>
      </c>
      <c r="V51" s="4">
        <v>1</v>
      </c>
      <c r="W51" s="4">
        <v>1</v>
      </c>
      <c r="X51" s="4">
        <v>3</v>
      </c>
      <c r="Y51" s="4">
        <v>3</v>
      </c>
      <c r="Z51" s="4">
        <v>4</v>
      </c>
      <c r="AA51" s="4">
        <v>5</v>
      </c>
      <c r="AB51" s="4"/>
    </row>
    <row r="52" spans="1:28" s="7" customFormat="1" x14ac:dyDescent="0.2">
      <c r="A52" s="4" t="s">
        <v>157</v>
      </c>
      <c r="B52" s="4" t="s">
        <v>158</v>
      </c>
      <c r="C52" s="4" t="s">
        <v>159</v>
      </c>
      <c r="D52" s="4" t="s">
        <v>160</v>
      </c>
      <c r="E52" s="4" t="s">
        <v>32</v>
      </c>
      <c r="F52" s="4" t="s">
        <v>161</v>
      </c>
      <c r="G52" s="4" t="s">
        <v>124</v>
      </c>
      <c r="H52" s="4" t="s">
        <v>35</v>
      </c>
      <c r="I52" s="4" t="s">
        <v>46</v>
      </c>
      <c r="J52" s="4" t="s">
        <v>119</v>
      </c>
      <c r="K52" s="4" t="s">
        <v>38</v>
      </c>
      <c r="L52" s="4" t="s">
        <v>39</v>
      </c>
      <c r="M52" s="4">
        <v>2</v>
      </c>
      <c r="N52" s="4">
        <v>2</v>
      </c>
      <c r="O52" s="4">
        <v>2</v>
      </c>
      <c r="P52" s="4">
        <v>3</v>
      </c>
      <c r="Q52" s="4">
        <v>1</v>
      </c>
      <c r="R52" s="4">
        <v>1</v>
      </c>
      <c r="S52" s="4">
        <v>2</v>
      </c>
      <c r="T52" s="4">
        <v>1</v>
      </c>
      <c r="U52" s="4">
        <v>1</v>
      </c>
      <c r="V52" s="4">
        <v>1</v>
      </c>
      <c r="W52" s="4">
        <v>1</v>
      </c>
      <c r="X52" s="4">
        <v>2</v>
      </c>
      <c r="Y52" s="4">
        <v>4</v>
      </c>
      <c r="Z52" s="4">
        <v>3</v>
      </c>
      <c r="AA52" s="4">
        <v>5</v>
      </c>
      <c r="AB52" s="4" t="s">
        <v>162</v>
      </c>
    </row>
    <row r="53" spans="1:28" s="7" customFormat="1" x14ac:dyDescent="0.2">
      <c r="A53" s="4" t="s">
        <v>298</v>
      </c>
      <c r="B53" s="4" t="s">
        <v>299</v>
      </c>
      <c r="C53" s="4" t="s">
        <v>300</v>
      </c>
      <c r="D53" s="4" t="s">
        <v>301</v>
      </c>
      <c r="E53" s="4" t="s">
        <v>32</v>
      </c>
      <c r="F53" s="4" t="s">
        <v>302</v>
      </c>
      <c r="G53" s="4" t="s">
        <v>105</v>
      </c>
      <c r="H53" s="4" t="s">
        <v>175</v>
      </c>
      <c r="I53" s="4" t="s">
        <v>46</v>
      </c>
      <c r="J53" s="4" t="s">
        <v>119</v>
      </c>
      <c r="K53" s="4" t="s">
        <v>48</v>
      </c>
      <c r="L53" s="4" t="s">
        <v>39</v>
      </c>
      <c r="M53" s="4">
        <v>3</v>
      </c>
      <c r="N53" s="4">
        <v>4</v>
      </c>
      <c r="O53" s="4">
        <v>1</v>
      </c>
      <c r="P53" s="4">
        <v>3</v>
      </c>
      <c r="Q53" s="4">
        <v>3</v>
      </c>
      <c r="R53" s="4">
        <v>3</v>
      </c>
      <c r="S53" s="4">
        <v>3</v>
      </c>
      <c r="T53" s="4">
        <v>1</v>
      </c>
      <c r="U53" s="4">
        <v>3</v>
      </c>
      <c r="V53" s="4">
        <v>3</v>
      </c>
      <c r="W53" s="4">
        <v>3</v>
      </c>
      <c r="X53" s="4">
        <v>3</v>
      </c>
      <c r="Y53" s="4">
        <v>5</v>
      </c>
      <c r="Z53" s="4">
        <v>3</v>
      </c>
      <c r="AA53" s="4">
        <v>4</v>
      </c>
      <c r="AB53" s="4"/>
    </row>
    <row r="54" spans="1:28" s="7" customFormat="1" x14ac:dyDescent="0.2">
      <c r="A54" s="4" t="s">
        <v>92</v>
      </c>
      <c r="B54" s="4" t="s">
        <v>93</v>
      </c>
      <c r="C54" s="4" t="s">
        <v>94</v>
      </c>
      <c r="D54" s="4" t="s">
        <v>95</v>
      </c>
      <c r="E54" s="4" t="s">
        <v>96</v>
      </c>
      <c r="F54" s="4" t="s">
        <v>97</v>
      </c>
      <c r="G54" s="4" t="s">
        <v>34</v>
      </c>
      <c r="H54" s="4" t="s">
        <v>53</v>
      </c>
      <c r="I54" s="4" t="s">
        <v>98</v>
      </c>
      <c r="J54" s="4" t="s">
        <v>66</v>
      </c>
      <c r="K54" s="4" t="s">
        <v>38</v>
      </c>
      <c r="L54" s="4" t="s">
        <v>99</v>
      </c>
      <c r="M54" s="4">
        <v>4</v>
      </c>
      <c r="N54" s="4">
        <v>4</v>
      </c>
      <c r="O54" s="4">
        <v>5</v>
      </c>
      <c r="P54" s="4">
        <v>3</v>
      </c>
      <c r="Q54" s="4">
        <v>3</v>
      </c>
      <c r="R54" s="4">
        <v>5</v>
      </c>
      <c r="S54" s="4">
        <v>4</v>
      </c>
      <c r="T54" s="4">
        <v>3</v>
      </c>
      <c r="U54" s="4">
        <v>4</v>
      </c>
      <c r="V54" s="4">
        <v>3</v>
      </c>
      <c r="W54" s="4">
        <v>5</v>
      </c>
      <c r="X54" s="4">
        <v>5</v>
      </c>
      <c r="Y54" s="4">
        <v>5</v>
      </c>
      <c r="Z54" s="4">
        <v>5</v>
      </c>
      <c r="AA54" s="4">
        <v>4</v>
      </c>
      <c r="AB54" s="4"/>
    </row>
    <row r="55" spans="1:28" s="7" customFormat="1" x14ac:dyDescent="0.2">
      <c r="A55" s="4" t="s">
        <v>212</v>
      </c>
      <c r="B55" s="4" t="s">
        <v>213</v>
      </c>
      <c r="C55" s="4" t="s">
        <v>214</v>
      </c>
      <c r="D55" s="4" t="s">
        <v>215</v>
      </c>
      <c r="E55" s="4" t="s">
        <v>32</v>
      </c>
      <c r="F55" s="4" t="s">
        <v>216</v>
      </c>
      <c r="G55" s="4" t="s">
        <v>44</v>
      </c>
      <c r="H55" s="4" t="s">
        <v>35</v>
      </c>
      <c r="I55" s="4" t="s">
        <v>98</v>
      </c>
      <c r="J55" s="4" t="s">
        <v>119</v>
      </c>
      <c r="K55" s="4" t="s">
        <v>67</v>
      </c>
      <c r="L55" s="4" t="s">
        <v>39</v>
      </c>
      <c r="M55" s="4">
        <v>2</v>
      </c>
      <c r="N55" s="4">
        <v>5</v>
      </c>
      <c r="O55" s="4">
        <v>1</v>
      </c>
      <c r="P55" s="4">
        <v>1</v>
      </c>
      <c r="Q55" s="4">
        <v>1</v>
      </c>
      <c r="R55" s="4">
        <v>1</v>
      </c>
      <c r="S55" s="4">
        <v>3</v>
      </c>
      <c r="T55" s="4">
        <v>1</v>
      </c>
      <c r="U55" s="4">
        <v>1</v>
      </c>
      <c r="V55" s="4">
        <v>1</v>
      </c>
      <c r="W55" s="4">
        <v>1</v>
      </c>
      <c r="X55" s="4">
        <v>1</v>
      </c>
      <c r="Y55" s="4">
        <v>4</v>
      </c>
      <c r="Z55" s="4">
        <v>2</v>
      </c>
      <c r="AA55" s="4">
        <v>3</v>
      </c>
      <c r="AB55" s="4"/>
    </row>
    <row r="56" spans="1:28" s="7" customFormat="1" x14ac:dyDescent="0.2">
      <c r="A56" s="4" t="s">
        <v>138</v>
      </c>
      <c r="B56" s="4" t="s">
        <v>139</v>
      </c>
      <c r="C56" s="4"/>
      <c r="D56" s="4" t="s">
        <v>140</v>
      </c>
      <c r="E56" s="4" t="s">
        <v>141</v>
      </c>
      <c r="F56" s="4" t="s">
        <v>142</v>
      </c>
      <c r="G56" s="4" t="s">
        <v>105</v>
      </c>
      <c r="H56" s="4" t="s">
        <v>45</v>
      </c>
      <c r="I56" s="4" t="s">
        <v>65</v>
      </c>
      <c r="J56" s="4" t="s">
        <v>143</v>
      </c>
      <c r="K56" s="4" t="s">
        <v>61</v>
      </c>
      <c r="L56" s="4" t="s">
        <v>135</v>
      </c>
      <c r="M56" s="4">
        <v>3</v>
      </c>
      <c r="N56" s="4">
        <v>4</v>
      </c>
      <c r="O56" s="4">
        <v>1</v>
      </c>
      <c r="P56" s="4">
        <v>1</v>
      </c>
      <c r="Q56" s="4">
        <v>1</v>
      </c>
      <c r="R56" s="4">
        <v>2</v>
      </c>
      <c r="S56" s="4">
        <v>4</v>
      </c>
      <c r="T56" s="4">
        <v>1</v>
      </c>
      <c r="U56" s="4">
        <v>3</v>
      </c>
      <c r="V56" s="4">
        <v>1</v>
      </c>
      <c r="W56" s="4">
        <v>1</v>
      </c>
      <c r="X56" s="4">
        <v>2</v>
      </c>
      <c r="Y56" s="4">
        <v>4</v>
      </c>
      <c r="Z56" s="4">
        <v>3</v>
      </c>
      <c r="AA56" s="4">
        <v>5</v>
      </c>
      <c r="AB56" s="4"/>
    </row>
    <row r="57" spans="1:28" s="7" customFormat="1" x14ac:dyDescent="0.2">
      <c r="A57" s="4" t="s">
        <v>268</v>
      </c>
      <c r="B57" s="4" t="s">
        <v>269</v>
      </c>
      <c r="C57" s="4" t="s">
        <v>270</v>
      </c>
      <c r="D57" s="4" t="s">
        <v>31</v>
      </c>
      <c r="E57" s="4" t="s">
        <v>271</v>
      </c>
      <c r="F57" s="4" t="s">
        <v>65</v>
      </c>
      <c r="G57" s="4" t="s">
        <v>44</v>
      </c>
      <c r="H57" s="4" t="s">
        <v>35</v>
      </c>
      <c r="I57" s="4" t="s">
        <v>65</v>
      </c>
      <c r="J57" s="4" t="s">
        <v>66</v>
      </c>
      <c r="K57" s="4" t="s">
        <v>61</v>
      </c>
      <c r="L57" s="4" t="s">
        <v>99</v>
      </c>
      <c r="M57" s="4">
        <v>3</v>
      </c>
      <c r="N57" s="4">
        <v>2</v>
      </c>
      <c r="O57" s="4">
        <v>2</v>
      </c>
      <c r="P57" s="4">
        <v>3</v>
      </c>
      <c r="Q57" s="4">
        <v>4</v>
      </c>
      <c r="R57" s="4">
        <v>4</v>
      </c>
      <c r="S57" s="4">
        <v>2</v>
      </c>
      <c r="T57" s="4">
        <v>4</v>
      </c>
      <c r="U57" s="4">
        <v>3</v>
      </c>
      <c r="V57" s="4">
        <v>4</v>
      </c>
      <c r="W57" s="4">
        <v>4</v>
      </c>
      <c r="X57" s="4">
        <v>4</v>
      </c>
      <c r="Y57" s="4">
        <v>3</v>
      </c>
      <c r="Z57" s="4">
        <v>4</v>
      </c>
      <c r="AA57" s="4">
        <v>5</v>
      </c>
      <c r="AB57" s="4"/>
    </row>
    <row r="58" spans="1:28" s="7" customFormat="1" x14ac:dyDescent="0.2">
      <c r="A58" s="4" t="s">
        <v>68</v>
      </c>
      <c r="B58" s="4" t="s">
        <v>69</v>
      </c>
      <c r="C58" s="4" t="s">
        <v>70</v>
      </c>
      <c r="D58" s="4" t="s">
        <v>71</v>
      </c>
      <c r="E58" s="4" t="s">
        <v>72</v>
      </c>
      <c r="F58" s="4" t="s">
        <v>73</v>
      </c>
      <c r="G58" s="4" t="s">
        <v>34</v>
      </c>
      <c r="H58" s="4" t="s">
        <v>53</v>
      </c>
      <c r="I58" s="4" t="s">
        <v>65</v>
      </c>
      <c r="J58" s="4" t="s">
        <v>37</v>
      </c>
      <c r="K58" s="4" t="s">
        <v>67</v>
      </c>
      <c r="L58" s="4" t="s">
        <v>74</v>
      </c>
      <c r="M58" s="4">
        <v>3</v>
      </c>
      <c r="N58" s="4">
        <v>4</v>
      </c>
      <c r="O58" s="4">
        <v>2</v>
      </c>
      <c r="P58" s="4">
        <v>2</v>
      </c>
      <c r="Q58" s="4">
        <v>2</v>
      </c>
      <c r="R58" s="4">
        <v>3</v>
      </c>
      <c r="S58" s="4">
        <v>3</v>
      </c>
      <c r="T58" s="4">
        <v>1</v>
      </c>
      <c r="U58" s="4">
        <v>1</v>
      </c>
      <c r="V58" s="4">
        <v>1</v>
      </c>
      <c r="W58" s="4">
        <v>2</v>
      </c>
      <c r="X58" s="4">
        <v>4</v>
      </c>
      <c r="Y58" s="4">
        <v>5</v>
      </c>
      <c r="Z58" s="4">
        <v>4</v>
      </c>
      <c r="AA58" s="4">
        <v>4</v>
      </c>
      <c r="AB58" s="4" t="s">
        <v>75</v>
      </c>
    </row>
    <row r="59" spans="1:28" s="7" customFormat="1" x14ac:dyDescent="0.2">
      <c r="A59" s="4" t="s">
        <v>131</v>
      </c>
      <c r="B59" s="4" t="s">
        <v>132</v>
      </c>
      <c r="C59" s="4" t="s">
        <v>133</v>
      </c>
      <c r="D59" s="4" t="s">
        <v>37</v>
      </c>
      <c r="E59" s="4" t="s">
        <v>134</v>
      </c>
      <c r="F59" s="4" t="s">
        <v>65</v>
      </c>
      <c r="G59" s="4" t="s">
        <v>44</v>
      </c>
      <c r="H59" s="4" t="s">
        <v>45</v>
      </c>
      <c r="I59" s="4" t="s">
        <v>65</v>
      </c>
      <c r="J59" s="4" t="s">
        <v>37</v>
      </c>
      <c r="K59" s="4" t="s">
        <v>61</v>
      </c>
      <c r="L59" s="4" t="s">
        <v>135</v>
      </c>
      <c r="M59" s="4">
        <v>3</v>
      </c>
      <c r="N59" s="4">
        <v>3</v>
      </c>
      <c r="O59" s="4">
        <v>4</v>
      </c>
      <c r="P59" s="4">
        <v>2</v>
      </c>
      <c r="Q59" s="4">
        <v>3</v>
      </c>
      <c r="R59" s="4">
        <v>3</v>
      </c>
      <c r="S59" s="4">
        <v>4</v>
      </c>
      <c r="T59" s="4">
        <v>1</v>
      </c>
      <c r="U59" s="4">
        <v>1</v>
      </c>
      <c r="V59" s="4">
        <v>1</v>
      </c>
      <c r="W59" s="4">
        <v>1</v>
      </c>
      <c r="X59" s="4">
        <v>2</v>
      </c>
      <c r="Y59" s="4">
        <v>5</v>
      </c>
      <c r="Z59" s="4">
        <v>5</v>
      </c>
      <c r="AA59" s="4">
        <v>5</v>
      </c>
      <c r="AB59" s="4"/>
    </row>
    <row r="60" spans="1:28" s="7" customFormat="1" x14ac:dyDescent="0.2">
      <c r="A60" s="4" t="s">
        <v>207</v>
      </c>
      <c r="B60" s="4" t="s">
        <v>208</v>
      </c>
      <c r="C60" s="4" t="s">
        <v>209</v>
      </c>
      <c r="D60" s="4" t="s">
        <v>31</v>
      </c>
      <c r="E60" s="4" t="s">
        <v>65</v>
      </c>
      <c r="F60" s="4" t="s">
        <v>65</v>
      </c>
      <c r="G60" s="4" t="s">
        <v>105</v>
      </c>
      <c r="H60" s="4" t="s">
        <v>175</v>
      </c>
      <c r="I60" s="4" t="s">
        <v>65</v>
      </c>
      <c r="J60" s="4" t="s">
        <v>37</v>
      </c>
      <c r="K60" s="4" t="s">
        <v>61</v>
      </c>
      <c r="L60" s="4" t="s">
        <v>135</v>
      </c>
      <c r="M60" s="4">
        <v>3</v>
      </c>
      <c r="N60" s="4">
        <v>5</v>
      </c>
      <c r="O60" s="4">
        <v>4</v>
      </c>
      <c r="P60" s="4">
        <v>2</v>
      </c>
      <c r="Q60" s="4">
        <v>3</v>
      </c>
      <c r="R60" s="4">
        <v>2</v>
      </c>
      <c r="S60" s="4">
        <v>3</v>
      </c>
      <c r="T60" s="4">
        <v>3</v>
      </c>
      <c r="U60" s="4">
        <v>3</v>
      </c>
      <c r="V60" s="4">
        <v>4</v>
      </c>
      <c r="W60" s="4">
        <v>5</v>
      </c>
      <c r="X60" s="4">
        <v>5</v>
      </c>
      <c r="Y60" s="4">
        <v>3</v>
      </c>
      <c r="Z60" s="4">
        <v>3</v>
      </c>
      <c r="AA60" s="4">
        <v>4</v>
      </c>
      <c r="AB60" s="4"/>
    </row>
    <row r="61" spans="1:28" s="7" customFormat="1" x14ac:dyDescent="0.2">
      <c r="A61" s="4" t="s">
        <v>62</v>
      </c>
      <c r="B61" s="4"/>
      <c r="C61" s="4"/>
      <c r="D61" s="4" t="s">
        <v>63</v>
      </c>
      <c r="E61" s="4" t="s">
        <v>32</v>
      </c>
      <c r="F61" s="4" t="s">
        <v>64</v>
      </c>
      <c r="G61" s="4" t="s">
        <v>44</v>
      </c>
      <c r="H61" s="4" t="s">
        <v>35</v>
      </c>
      <c r="I61" s="4" t="s">
        <v>65</v>
      </c>
      <c r="J61" s="4" t="s">
        <v>66</v>
      </c>
      <c r="K61" s="4" t="s">
        <v>67</v>
      </c>
      <c r="L61" s="4" t="s">
        <v>39</v>
      </c>
      <c r="M61" s="4">
        <v>1</v>
      </c>
      <c r="N61" s="4">
        <v>1</v>
      </c>
      <c r="O61" s="4">
        <v>2</v>
      </c>
      <c r="P61" s="4">
        <v>2</v>
      </c>
      <c r="Q61" s="4">
        <v>1</v>
      </c>
      <c r="R61" s="4">
        <v>2</v>
      </c>
      <c r="S61" s="4">
        <v>2</v>
      </c>
      <c r="T61" s="4">
        <v>1</v>
      </c>
      <c r="U61" s="4">
        <v>1</v>
      </c>
      <c r="V61" s="4">
        <v>1</v>
      </c>
      <c r="W61" s="4">
        <v>1</v>
      </c>
      <c r="X61" s="4">
        <v>2</v>
      </c>
      <c r="Y61" s="4">
        <v>5</v>
      </c>
      <c r="Z61" s="4">
        <v>5</v>
      </c>
      <c r="AA61" s="4">
        <v>5</v>
      </c>
      <c r="AB61" s="4"/>
    </row>
    <row r="62" spans="1:28" s="7" customFormat="1" x14ac:dyDescent="0.2">
      <c r="A62" s="4" t="s">
        <v>136</v>
      </c>
      <c r="B62" s="4"/>
      <c r="C62" s="4"/>
      <c r="D62" s="4" t="s">
        <v>137</v>
      </c>
      <c r="E62" s="4" t="s">
        <v>32</v>
      </c>
      <c r="F62" s="4" t="s">
        <v>65</v>
      </c>
      <c r="G62" s="4" t="s">
        <v>34</v>
      </c>
      <c r="H62" s="4" t="s">
        <v>53</v>
      </c>
      <c r="I62" s="4" t="s">
        <v>65</v>
      </c>
      <c r="J62" s="4" t="s">
        <v>37</v>
      </c>
      <c r="K62" s="4" t="s">
        <v>61</v>
      </c>
      <c r="L62" s="4" t="s">
        <v>39</v>
      </c>
      <c r="M62" s="4">
        <v>3</v>
      </c>
      <c r="N62" s="4">
        <v>4</v>
      </c>
      <c r="O62" s="4">
        <v>3</v>
      </c>
      <c r="P62" s="4">
        <v>3</v>
      </c>
      <c r="Q62" s="4">
        <v>1</v>
      </c>
      <c r="R62" s="4">
        <v>3</v>
      </c>
      <c r="S62" s="4">
        <v>4</v>
      </c>
      <c r="T62" s="4">
        <v>3</v>
      </c>
      <c r="U62" s="4">
        <v>3</v>
      </c>
      <c r="V62" s="4">
        <v>4</v>
      </c>
      <c r="W62" s="4">
        <v>3</v>
      </c>
      <c r="X62" s="4">
        <v>4</v>
      </c>
      <c r="Y62" s="4">
        <v>3</v>
      </c>
      <c r="Z62" s="4">
        <v>5</v>
      </c>
      <c r="AA62" s="4">
        <v>5</v>
      </c>
      <c r="AB62" s="4"/>
    </row>
    <row r="63" spans="1:28" s="7" customFormat="1" x14ac:dyDescent="0.2">
      <c r="A63" s="4" t="s">
        <v>148</v>
      </c>
      <c r="B63" s="4" t="s">
        <v>149</v>
      </c>
      <c r="C63" s="4" t="s">
        <v>150</v>
      </c>
      <c r="D63" s="4" t="s">
        <v>151</v>
      </c>
      <c r="E63" s="4" t="s">
        <v>32</v>
      </c>
      <c r="F63" s="4" t="s">
        <v>152</v>
      </c>
      <c r="G63" s="4" t="s">
        <v>44</v>
      </c>
      <c r="H63" s="4" t="s">
        <v>45</v>
      </c>
      <c r="I63" s="4" t="s">
        <v>65</v>
      </c>
      <c r="J63" s="4" t="s">
        <v>151</v>
      </c>
      <c r="K63" s="4" t="s">
        <v>61</v>
      </c>
      <c r="L63" s="4" t="s">
        <v>99</v>
      </c>
      <c r="M63" s="4">
        <v>3</v>
      </c>
      <c r="N63" s="4">
        <v>3</v>
      </c>
      <c r="O63" s="4">
        <v>3</v>
      </c>
      <c r="P63" s="4">
        <v>3</v>
      </c>
      <c r="Q63" s="4">
        <v>2</v>
      </c>
      <c r="R63" s="4">
        <v>3</v>
      </c>
      <c r="S63" s="4">
        <v>4</v>
      </c>
      <c r="T63" s="4">
        <v>2</v>
      </c>
      <c r="U63" s="4">
        <v>1</v>
      </c>
      <c r="V63" s="4">
        <v>1</v>
      </c>
      <c r="W63" s="4">
        <v>1</v>
      </c>
      <c r="X63" s="4">
        <v>3</v>
      </c>
      <c r="Y63" s="4">
        <v>1</v>
      </c>
      <c r="Z63" s="4">
        <v>2</v>
      </c>
      <c r="AA63" s="4">
        <v>5</v>
      </c>
      <c r="AB63" s="4"/>
    </row>
    <row r="64" spans="1:28" s="7" customFormat="1" x14ac:dyDescent="0.2">
      <c r="A64" s="4" t="s">
        <v>153</v>
      </c>
      <c r="B64" s="4" t="s">
        <v>154</v>
      </c>
      <c r="C64" s="4" t="s">
        <v>155</v>
      </c>
      <c r="D64" s="4" t="s">
        <v>334</v>
      </c>
      <c r="E64" s="4" t="s">
        <v>32</v>
      </c>
      <c r="F64" s="4" t="s">
        <v>156</v>
      </c>
      <c r="G64" s="4" t="s">
        <v>124</v>
      </c>
      <c r="H64" s="4" t="s">
        <v>45</v>
      </c>
      <c r="I64" s="4" t="s">
        <v>65</v>
      </c>
      <c r="J64" s="4" t="s">
        <v>119</v>
      </c>
      <c r="K64" s="4" t="s">
        <v>38</v>
      </c>
      <c r="L64" s="4" t="s">
        <v>135</v>
      </c>
      <c r="M64" s="4">
        <v>4</v>
      </c>
      <c r="N64" s="4">
        <v>4</v>
      </c>
      <c r="O64" s="4">
        <v>4</v>
      </c>
      <c r="P64" s="4">
        <v>4</v>
      </c>
      <c r="Q64" s="4">
        <v>1</v>
      </c>
      <c r="R64" s="4">
        <v>4</v>
      </c>
      <c r="S64" s="4">
        <v>5</v>
      </c>
      <c r="T64" s="4">
        <v>4</v>
      </c>
      <c r="U64" s="4">
        <v>3</v>
      </c>
      <c r="V64" s="4">
        <v>1</v>
      </c>
      <c r="W64" s="4">
        <v>3</v>
      </c>
      <c r="X64" s="4">
        <v>3</v>
      </c>
      <c r="Y64" s="4">
        <v>3</v>
      </c>
      <c r="Z64" s="4">
        <v>1</v>
      </c>
      <c r="AA64" s="4">
        <v>3</v>
      </c>
      <c r="AB64" s="4"/>
    </row>
    <row r="65" spans="1:28" s="7" customFormat="1" x14ac:dyDescent="0.2">
      <c r="A65" s="4" t="s">
        <v>171</v>
      </c>
      <c r="B65" s="4" t="s">
        <v>172</v>
      </c>
      <c r="C65" s="4" t="s">
        <v>173</v>
      </c>
      <c r="D65" s="4" t="s">
        <v>184</v>
      </c>
      <c r="E65" s="4" t="s">
        <v>32</v>
      </c>
      <c r="F65" s="4" t="s">
        <v>174</v>
      </c>
      <c r="G65" s="4" t="s">
        <v>105</v>
      </c>
      <c r="H65" s="4" t="s">
        <v>175</v>
      </c>
      <c r="I65" s="4" t="s">
        <v>65</v>
      </c>
      <c r="J65" s="4" t="s">
        <v>119</v>
      </c>
      <c r="K65" s="4" t="s">
        <v>67</v>
      </c>
      <c r="L65" s="4" t="s">
        <v>135</v>
      </c>
      <c r="M65" s="4">
        <v>4</v>
      </c>
      <c r="N65" s="4">
        <v>5</v>
      </c>
      <c r="O65" s="4">
        <v>4</v>
      </c>
      <c r="P65" s="4">
        <v>3</v>
      </c>
      <c r="Q65" s="4">
        <v>5</v>
      </c>
      <c r="R65" s="4">
        <v>5</v>
      </c>
      <c r="S65" s="4">
        <v>5</v>
      </c>
      <c r="T65" s="4">
        <v>3</v>
      </c>
      <c r="U65" s="4">
        <v>4</v>
      </c>
      <c r="V65" s="4">
        <v>3</v>
      </c>
      <c r="W65" s="4">
        <v>3</v>
      </c>
      <c r="X65" s="4">
        <v>4</v>
      </c>
      <c r="Y65" s="4">
        <v>3</v>
      </c>
      <c r="Z65" s="4">
        <v>3</v>
      </c>
      <c r="AA65" s="4">
        <v>4</v>
      </c>
      <c r="AB65" s="4"/>
    </row>
    <row r="66" spans="1:28" s="7" customFormat="1" x14ac:dyDescent="0.2">
      <c r="A66" s="4" t="s">
        <v>246</v>
      </c>
      <c r="B66" s="4" t="s">
        <v>247</v>
      </c>
      <c r="C66" s="4"/>
      <c r="D66" s="4" t="s">
        <v>248</v>
      </c>
      <c r="E66" s="4" t="s">
        <v>32</v>
      </c>
      <c r="F66" s="4" t="s">
        <v>65</v>
      </c>
      <c r="G66" s="4" t="s">
        <v>34</v>
      </c>
      <c r="H66" s="4" t="s">
        <v>53</v>
      </c>
      <c r="I66" s="4" t="s">
        <v>65</v>
      </c>
      <c r="J66" s="4" t="s">
        <v>37</v>
      </c>
      <c r="K66" s="4" t="s">
        <v>67</v>
      </c>
      <c r="L66" s="4" t="s">
        <v>99</v>
      </c>
      <c r="M66" s="4">
        <v>4</v>
      </c>
      <c r="N66" s="4">
        <v>3</v>
      </c>
      <c r="O66" s="4">
        <v>3</v>
      </c>
      <c r="P66" s="4">
        <v>4</v>
      </c>
      <c r="Q66" s="4">
        <v>3</v>
      </c>
      <c r="R66" s="4">
        <v>4</v>
      </c>
      <c r="S66" s="4">
        <v>4</v>
      </c>
      <c r="T66" s="4">
        <v>1</v>
      </c>
      <c r="U66" s="4">
        <v>2</v>
      </c>
      <c r="V66" s="4">
        <v>4</v>
      </c>
      <c r="W66" s="4">
        <v>4</v>
      </c>
      <c r="X66" s="4">
        <v>2</v>
      </c>
      <c r="Y66" s="4">
        <v>3</v>
      </c>
      <c r="Z66" s="4">
        <v>1</v>
      </c>
      <c r="AA66" s="4">
        <v>5</v>
      </c>
      <c r="AB66" s="4"/>
    </row>
    <row r="67" spans="1:28" s="7" customFormat="1" x14ac:dyDescent="0.2">
      <c r="A67" s="4" t="s">
        <v>186</v>
      </c>
      <c r="B67" s="4" t="s">
        <v>187</v>
      </c>
      <c r="C67" s="4" t="s">
        <v>188</v>
      </c>
      <c r="D67" s="4" t="s">
        <v>184</v>
      </c>
      <c r="E67" s="4" t="s">
        <v>32</v>
      </c>
      <c r="F67" s="4" t="s">
        <v>189</v>
      </c>
      <c r="G67" s="4" t="s">
        <v>44</v>
      </c>
      <c r="H67" s="4" t="s">
        <v>45</v>
      </c>
      <c r="I67" s="4" t="s">
        <v>190</v>
      </c>
      <c r="J67" s="4" t="s">
        <v>191</v>
      </c>
      <c r="K67" s="4" t="s">
        <v>38</v>
      </c>
      <c r="L67" s="4" t="s">
        <v>74</v>
      </c>
      <c r="M67" s="4">
        <v>2</v>
      </c>
      <c r="N67" s="4">
        <v>2</v>
      </c>
      <c r="O67" s="4">
        <v>2</v>
      </c>
      <c r="P67" s="4">
        <v>2</v>
      </c>
      <c r="Q67" s="4">
        <v>2</v>
      </c>
      <c r="R67" s="4">
        <v>4</v>
      </c>
      <c r="S67" s="4">
        <v>4</v>
      </c>
      <c r="T67" s="4">
        <v>2</v>
      </c>
      <c r="U67" s="4">
        <v>3</v>
      </c>
      <c r="V67" s="4">
        <v>2</v>
      </c>
      <c r="W67" s="4">
        <v>5</v>
      </c>
      <c r="X67" s="4">
        <v>3</v>
      </c>
      <c r="Y67" s="4">
        <v>3</v>
      </c>
      <c r="Z67" s="4">
        <v>2</v>
      </c>
      <c r="AA67" s="4">
        <v>4</v>
      </c>
      <c r="AB67" s="5" t="s">
        <v>192</v>
      </c>
    </row>
    <row r="68" spans="1:28" s="7" customFormat="1" x14ac:dyDescent="0.2">
      <c r="A68" s="4" t="s">
        <v>163</v>
      </c>
      <c r="B68" s="4" t="s">
        <v>164</v>
      </c>
      <c r="C68" s="4"/>
      <c r="D68" s="4" t="s">
        <v>89</v>
      </c>
      <c r="E68" s="4" t="s">
        <v>90</v>
      </c>
      <c r="F68" s="4" t="s">
        <v>165</v>
      </c>
      <c r="G68" s="4" t="s">
        <v>124</v>
      </c>
      <c r="H68" s="4" t="s">
        <v>45</v>
      </c>
      <c r="I68" s="4" t="s">
        <v>166</v>
      </c>
      <c r="J68" s="4" t="s">
        <v>37</v>
      </c>
      <c r="K68" s="4" t="s">
        <v>61</v>
      </c>
      <c r="L68" s="4" t="s">
        <v>39</v>
      </c>
      <c r="M68" s="4">
        <v>3</v>
      </c>
      <c r="N68" s="4">
        <v>3</v>
      </c>
      <c r="O68" s="4">
        <v>3</v>
      </c>
      <c r="P68" s="4">
        <v>1</v>
      </c>
      <c r="Q68" s="4">
        <v>1</v>
      </c>
      <c r="R68" s="4">
        <v>2</v>
      </c>
      <c r="S68" s="4">
        <v>4</v>
      </c>
      <c r="T68" s="4">
        <v>2</v>
      </c>
      <c r="U68" s="4">
        <v>3</v>
      </c>
      <c r="V68" s="4">
        <v>1</v>
      </c>
      <c r="W68" s="4">
        <v>3</v>
      </c>
      <c r="X68" s="4">
        <v>3</v>
      </c>
      <c r="Y68" s="4">
        <v>3</v>
      </c>
      <c r="Z68" s="4">
        <v>3</v>
      </c>
      <c r="AA68" s="4">
        <v>4</v>
      </c>
      <c r="AB68" s="4"/>
    </row>
    <row r="69" spans="1:28" s="7" customFormat="1" x14ac:dyDescent="0.2">
      <c r="A69" s="4" t="s">
        <v>217</v>
      </c>
      <c r="B69" s="4" t="s">
        <v>218</v>
      </c>
      <c r="C69" s="4"/>
      <c r="D69" s="4" t="s">
        <v>184</v>
      </c>
      <c r="E69" s="4" t="s">
        <v>32</v>
      </c>
      <c r="F69" s="4" t="s">
        <v>219</v>
      </c>
      <c r="G69" s="4" t="s">
        <v>105</v>
      </c>
      <c r="H69" s="4" t="s">
        <v>45</v>
      </c>
      <c r="I69" s="4" t="s">
        <v>166</v>
      </c>
      <c r="J69" s="4" t="s">
        <v>37</v>
      </c>
      <c r="K69" s="4" t="s">
        <v>61</v>
      </c>
      <c r="L69" s="4" t="s">
        <v>39</v>
      </c>
      <c r="M69" s="4">
        <v>2</v>
      </c>
      <c r="N69" s="4">
        <v>2</v>
      </c>
      <c r="O69" s="4">
        <v>2</v>
      </c>
      <c r="P69" s="4">
        <v>1</v>
      </c>
      <c r="Q69" s="4">
        <v>1</v>
      </c>
      <c r="R69" s="4">
        <v>1</v>
      </c>
      <c r="S69" s="4">
        <v>3</v>
      </c>
      <c r="T69" s="4">
        <v>1</v>
      </c>
      <c r="U69" s="4">
        <v>1</v>
      </c>
      <c r="V69" s="4">
        <v>1</v>
      </c>
      <c r="W69" s="4">
        <v>1</v>
      </c>
      <c r="X69" s="4">
        <v>2</v>
      </c>
      <c r="Y69" s="4">
        <v>4</v>
      </c>
      <c r="Z69" s="4">
        <v>5</v>
      </c>
      <c r="AA69" s="4">
        <v>5</v>
      </c>
      <c r="AB69" s="4"/>
    </row>
    <row r="70" spans="1:28" s="7" customFormat="1" x14ac:dyDescent="0.2">
      <c r="A70" s="4" t="s">
        <v>262</v>
      </c>
      <c r="B70" s="4" t="s">
        <v>263</v>
      </c>
      <c r="C70" s="4"/>
      <c r="D70" s="4" t="s">
        <v>37</v>
      </c>
      <c r="E70" s="4" t="s">
        <v>32</v>
      </c>
      <c r="F70" s="4" t="s">
        <v>264</v>
      </c>
      <c r="G70" s="4" t="s">
        <v>34</v>
      </c>
      <c r="H70" s="4" t="s">
        <v>53</v>
      </c>
      <c r="I70" s="4" t="s">
        <v>166</v>
      </c>
      <c r="J70" s="4" t="s">
        <v>119</v>
      </c>
      <c r="K70" s="4" t="s">
        <v>38</v>
      </c>
      <c r="L70" s="4" t="s">
        <v>39</v>
      </c>
      <c r="M70" s="4">
        <v>2</v>
      </c>
      <c r="N70" s="4">
        <v>2</v>
      </c>
      <c r="O70" s="4">
        <v>3</v>
      </c>
      <c r="P70" s="4">
        <v>2</v>
      </c>
      <c r="Q70" s="4">
        <v>3</v>
      </c>
      <c r="R70" s="4">
        <v>3</v>
      </c>
      <c r="S70" s="4">
        <v>4</v>
      </c>
      <c r="T70" s="4">
        <v>3</v>
      </c>
      <c r="U70" s="4">
        <v>2</v>
      </c>
      <c r="V70" s="4">
        <v>2</v>
      </c>
      <c r="W70" s="4">
        <v>2</v>
      </c>
      <c r="X70" s="4">
        <v>2</v>
      </c>
      <c r="Y70" s="4">
        <v>4</v>
      </c>
      <c r="Z70" s="4">
        <v>4</v>
      </c>
      <c r="AA70" s="4">
        <v>1</v>
      </c>
      <c r="AB70" s="4"/>
    </row>
    <row r="71" spans="1:28" s="7" customFormat="1" x14ac:dyDescent="0.2">
      <c r="A71" s="4" t="s">
        <v>323</v>
      </c>
      <c r="B71" s="4" t="s">
        <v>324</v>
      </c>
      <c r="C71" s="4"/>
      <c r="D71" s="4" t="s">
        <v>181</v>
      </c>
      <c r="E71" s="4" t="s">
        <v>32</v>
      </c>
      <c r="F71" s="4" t="s">
        <v>166</v>
      </c>
      <c r="G71" s="4" t="s">
        <v>34</v>
      </c>
      <c r="H71" s="4" t="s">
        <v>53</v>
      </c>
      <c r="I71" s="4" t="s">
        <v>166</v>
      </c>
      <c r="J71" s="4" t="s">
        <v>66</v>
      </c>
      <c r="K71" s="4" t="s">
        <v>61</v>
      </c>
      <c r="L71" s="4" t="s">
        <v>99</v>
      </c>
      <c r="M71" s="4">
        <v>4</v>
      </c>
      <c r="N71" s="4">
        <v>5</v>
      </c>
      <c r="O71" s="4">
        <v>4</v>
      </c>
      <c r="P71" s="4">
        <v>1</v>
      </c>
      <c r="Q71" s="4">
        <v>2</v>
      </c>
      <c r="R71" s="4">
        <v>3</v>
      </c>
      <c r="S71" s="4">
        <v>5</v>
      </c>
      <c r="T71" s="4">
        <v>2</v>
      </c>
      <c r="U71" s="4">
        <v>2</v>
      </c>
      <c r="V71" s="4">
        <v>1</v>
      </c>
      <c r="W71" s="4">
        <v>3</v>
      </c>
      <c r="X71" s="4">
        <v>3</v>
      </c>
      <c r="Y71" s="4">
        <v>1</v>
      </c>
      <c r="Z71" s="4">
        <v>1</v>
      </c>
      <c r="AA71" s="4">
        <v>1</v>
      </c>
      <c r="AB71" s="4"/>
    </row>
    <row r="72" spans="1:28" s="7" customFormat="1" x14ac:dyDescent="0.2">
      <c r="A72" s="4" t="s">
        <v>340</v>
      </c>
      <c r="B72" s="4"/>
      <c r="C72" s="4"/>
      <c r="D72" s="4"/>
      <c r="E72" s="4"/>
      <c r="F72" s="4"/>
      <c r="G72" s="4"/>
      <c r="H72" s="4"/>
      <c r="I72" s="4"/>
      <c r="J72" s="4"/>
      <c r="K72" s="4"/>
      <c r="L72" s="4"/>
      <c r="M72" s="6">
        <f>SUBTOTAL(101,Table1[Low availability of construction equipment.])</f>
        <v>2.8142857142857145</v>
      </c>
      <c r="N72" s="6">
        <f>SUBTOTAL(101,Table1[Low availability of construction materials.])</f>
        <v>3.4428571428571431</v>
      </c>
      <c r="O72" s="6">
        <f>SUBTOTAL(101,Table1[Lack of infrastructure.])</f>
        <v>2.5857142857142859</v>
      </c>
      <c r="P72" s="6">
        <f>SUBTOTAL(101,Table1[Inadequate legal framework.])</f>
        <v>2.0571428571428569</v>
      </c>
      <c r="Q72" s="6">
        <f>SUBTOTAL(101,Table1[Restriction on repatriation of funds.])</f>
        <v>1.9285714285714286</v>
      </c>
      <c r="R72" s="6">
        <f>SUBTOTAL(101,Table1[Restrictions for foreign companies.])</f>
        <v>2.7285714285714286</v>
      </c>
      <c r="S72" s="6">
        <f>SUBTOTAL(101,Table1[Low availability of qualified local labor or subcontractors.])</f>
        <v>3.8285714285714287</v>
      </c>
      <c r="T72" s="6">
        <f>SUBTOTAL(101,Table1[Hostility to foreigners.])</f>
        <v>2.0571428571428569</v>
      </c>
      <c r="U72" s="6">
        <f>SUBTOTAL(101,Table1[Public opposition to projects.])</f>
        <v>2.0714285714285716</v>
      </c>
      <c r="V72" s="6">
        <f>SUBTOTAL(101,Table1[International conflicts.])</f>
        <v>1.5285714285714285</v>
      </c>
      <c r="W72" s="6">
        <f>SUBTOTAL(101,Table1[External governments interferences.])</f>
        <v>1.9857142857142858</v>
      </c>
      <c r="X72" s="6">
        <f>SUBTOTAL(101,Table1[Imported materials price fluctuation.])</f>
        <v>3.0142857142857142</v>
      </c>
      <c r="Y72" s="6">
        <f>SUBTOTAL(101,Table1[Activities carried out as scheduled.])</f>
        <v>3.2571428571428571</v>
      </c>
      <c r="Z72" s="6">
        <f>SUBTOTAL(101,Table1[Finished within budget.])</f>
        <v>3.1285714285714286</v>
      </c>
      <c r="AA72" s="6">
        <f>SUBTOTAL(101,Table1[Project achieved its purpose.])</f>
        <v>4.4857142857142858</v>
      </c>
      <c r="AB72" s="4"/>
    </row>
  </sheetData>
  <pageMargins left="0.75" right="0.75" top="1" bottom="1" header="0.5" footer="0.5"/>
  <pageSetup paperSize="3" orientation="landscape" horizontalDpi="0" verticalDpi="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Caribbean Construction Projects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Hernan Albeiro Parra</cp:lastModifiedBy>
  <dcterms:created xsi:type="dcterms:W3CDTF">2019-10-07T20:19:22Z</dcterms:created>
  <dcterms:modified xsi:type="dcterms:W3CDTF">2020-01-20T16:17:33Z</dcterms:modified>
</cp:coreProperties>
</file>